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Credit Policy\Calculators\"/>
    </mc:Choice>
  </mc:AlternateContent>
  <xr:revisionPtr revIDLastSave="0" documentId="8_{99615E64-0F43-4FE8-B996-FFD64C917CE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Business Bk Stmt Calculator" sheetId="1" r:id="rId1"/>
    <sheet name="Sheet2" sheetId="10" state="hidden" r:id="rId2"/>
    <sheet name="Deposits Not Included in Estima" sheetId="6" state="hidden" r:id="rId3"/>
    <sheet name="Instructions" sheetId="2" state="hidden" r:id="rId4"/>
    <sheet name="Val" sheetId="3" r:id="rId5"/>
    <sheet name="Covid Special Considerations" sheetId="4" state="hidden" r:id="rId6"/>
    <sheet name="Sheet1" sheetId="5" state="hidden" r:id="rId7"/>
  </sheets>
  <definedNames>
    <definedName name="_xlnm._FilterDatabase" localSheetId="2" hidden="1">'Deposits Not Included in Estima'!$A$2:$K$2</definedName>
    <definedName name="calcoptions">'Business Bk Stmt Calculator'!$I$11:$I$14</definedName>
    <definedName name="IneligibleDP">'Business Bk Stmt Calculator'!$E$19:$S$42</definedName>
    <definedName name="_xlnm.Print_Area" localSheetId="0">'Business Bk Stmt Calculator'!$A$1:$T$56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T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T25" i="1" l="1"/>
  <c r="P11" i="5" l="1"/>
  <c r="T19" i="1" l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 l="1"/>
  <c r="T7" i="1" s="1"/>
  <c r="T11" i="1" s="1"/>
  <c r="M10" i="5" l="1"/>
  <c r="C20" i="3"/>
  <c r="N10" i="5" l="1"/>
  <c r="N11" i="5" s="1"/>
  <c r="N12" i="5" s="1"/>
  <c r="M11" i="5" l="1"/>
  <c r="M12" i="5" s="1"/>
  <c r="K11" i="5"/>
  <c r="T2" i="1"/>
  <c r="B32" i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C1" i="4" l="1"/>
  <c r="G3" i="4"/>
  <c r="C3" i="4"/>
  <c r="C6" i="4" s="1"/>
  <c r="G1" i="4"/>
  <c r="G6" i="4" l="1"/>
  <c r="C8" i="4" s="1"/>
  <c r="A20" i="4" l="1"/>
  <c r="A16" i="4"/>
  <c r="A18" i="4"/>
  <c r="E8" i="4"/>
  <c r="D8" i="4" s="1"/>
  <c r="D9" i="4" s="1"/>
  <c r="A17" i="4"/>
  <c r="A15" i="4"/>
  <c r="A19" i="4"/>
</calcChain>
</file>

<file path=xl/sharedStrings.xml><?xml version="1.0" encoding="utf-8"?>
<sst xmlns="http://schemas.openxmlformats.org/spreadsheetml/2006/main" count="123" uniqueCount="105">
  <si>
    <t xml:space="preserve">1) Confirm 24 months Bank Statement data is available for input. </t>
  </si>
  <si>
    <t>2) Input Account Information  (as available).  Account must be in the name of the business reflecting only business income and expenses and borrower must be 100% owner of the business.</t>
  </si>
  <si>
    <t>Account Information</t>
  </si>
  <si>
    <t>Results Analysis</t>
  </si>
  <si>
    <t xml:space="preserve">3) Input Statement Ending Date for each month reviewed. </t>
  </si>
  <si>
    <t>4) Input Total Monthly Deposits from each statement</t>
  </si>
  <si>
    <t>5) Identify and Input the number of NSF or Overdrafts reported on each statement</t>
  </si>
  <si>
    <t>Account Number:</t>
  </si>
  <si>
    <t>6) Input any amounts related to deposits that are not part of the self employed earnings that are being evaluated</t>
  </si>
  <si>
    <t xml:space="preserve">7) Input any amounts pertaining to Business Expenses </t>
  </si>
  <si>
    <t>8) The calculated Average Monthly Cash Flow will be displayed within the "Results Analysis"</t>
  </si>
  <si>
    <t>9) Input  Revenue data from Profit and Loss statement prepared by CPA or Licensed Tax preparer.</t>
  </si>
  <si>
    <t>10) Compare the calculated Average Monthly Cash Flow versus the Revenue data from the P&amp;L to ensure within 5%.</t>
  </si>
  <si>
    <t>Month</t>
  </si>
  <si>
    <t>DISCLAIMER:</t>
  </si>
  <si>
    <t xml:space="preserve">The information provided via this calculator are intended for illustrative purposes for mortgage professionals only; accuracy is not guaranteed.  </t>
  </si>
  <si>
    <t xml:space="preserve">The results provided do not constitute either a pre-qualification or a credit decision.  </t>
  </si>
  <si>
    <t>Qualification for loan programs that are offered by Arc Home requires specific borrower, property and other applicable information to be reviewed by an Arc Home underwriter.</t>
  </si>
  <si>
    <t>Instructions</t>
  </si>
  <si>
    <t>Select the  Number of Statements:</t>
  </si>
  <si>
    <t>Total Allowable Deposits:</t>
  </si>
  <si>
    <t>Total Monthly Deposits</t>
  </si>
  <si>
    <t>Statement End Date</t>
  </si>
  <si>
    <t>Total Adjusted Deposits</t>
  </si>
  <si>
    <t>*NSFs</t>
  </si>
  <si>
    <t>Income Calculation</t>
  </si>
  <si>
    <t>Comments</t>
  </si>
  <si>
    <t>Borrower Name:</t>
  </si>
  <si>
    <t>ARC Loan Number:</t>
  </si>
  <si>
    <t>Date</t>
  </si>
  <si>
    <t>Underwriter:</t>
  </si>
  <si>
    <t xml:space="preserve"> Business Bank Statement Program Income Calculator (Includes Commingled Accounts***)</t>
  </si>
  <si>
    <t>Option 1 - Fixed Expense Ratio</t>
  </si>
  <si>
    <t>Product Business</t>
  </si>
  <si>
    <t>Service Business</t>
  </si>
  <si>
    <t>Expense Ratio</t>
  </si>
  <si>
    <t>Order of Bank Statements:</t>
  </si>
  <si>
    <t>Ascending</t>
  </si>
  <si>
    <t>Descending</t>
  </si>
  <si>
    <t>Choose Business Bank Statement Method</t>
  </si>
  <si>
    <t>Enter 1003 Monthly Net Income:</t>
  </si>
  <si>
    <t>**Ineligible deposits to be subtracted   (input figures as positive numbers)</t>
  </si>
  <si>
    <t>***Comingled accounts -Single account reflecting both personal/business income and expenses</t>
  </si>
  <si>
    <t>**Ineligible deposits Include: Transfers from other accounts, Income from other sources, credit lines, business loans,  rental Income, one-time deposits, cash advances from credit cards, returns/refunds for credit</t>
  </si>
  <si>
    <t>Months April 2020 or onward:</t>
  </si>
  <si>
    <t>Months Prior to April 2020</t>
  </si>
  <si>
    <t>Eligible Deposits, April 2020 or onward:</t>
  </si>
  <si>
    <t>Eligible Deposits, Prior to April 2020</t>
  </si>
  <si>
    <t>Average Monthly Income April 2020 Onward</t>
  </si>
  <si>
    <t>Average Monthly Income Prior to April 2020</t>
  </si>
  <si>
    <t xml:space="preserve">Average Monthly Income Change, April 2020 </t>
  </si>
  <si>
    <t>Bank Statement Qualifiaction Guide Post Covid 2020</t>
  </si>
  <si>
    <t>Review to determine Additional Restrictions:</t>
  </si>
  <si>
    <t>Reduction in income</t>
  </si>
  <si>
    <t>Expense ratio addition</t>
  </si>
  <si>
    <t>Reduction in LTV</t>
  </si>
  <si>
    <t>Additional reserves</t>
  </si>
  <si>
    <t>LOE</t>
  </si>
  <si>
    <t>≤ 5%</t>
  </si>
  <si>
    <t>No Change</t>
  </si>
  <si>
    <t>None</t>
  </si>
  <si>
    <t>≤ 10%</t>
  </si>
  <si>
    <t xml:space="preserve"> 5% from limit</t>
  </si>
  <si>
    <t>3 months</t>
  </si>
  <si>
    <t>Steps taken to return to typical revenue</t>
  </si>
  <si>
    <t>≤ 20%</t>
  </si>
  <si>
    <t>10% from limit</t>
  </si>
  <si>
    <t>6 months</t>
  </si>
  <si>
    <t>≤ 30%</t>
  </si>
  <si>
    <t>9 months</t>
  </si>
  <si>
    <t>Steps taken to return to typical revenue and P&amp;L is Required</t>
  </si>
  <si>
    <t>≤ 40%</t>
  </si>
  <si>
    <t>Case by Case</t>
  </si>
  <si>
    <t>&gt; 40%</t>
  </si>
  <si>
    <t>Does not qualify</t>
  </si>
  <si>
    <t>Option 2 - 3rd Party Expense Statement</t>
  </si>
  <si>
    <t>LTV Reduction</t>
  </si>
  <si>
    <t>Enter Borrower's Percentage of Ownership</t>
  </si>
  <si>
    <t>NOTES:</t>
  </si>
  <si>
    <t>Deposits Not Included in Estimated Revenue</t>
  </si>
  <si>
    <t>Document</t>
  </si>
  <si>
    <t>Page #</t>
  </si>
  <si>
    <t>Account</t>
  </si>
  <si>
    <t>Description</t>
  </si>
  <si>
    <t>Debit</t>
  </si>
  <si>
    <t>Credit</t>
  </si>
  <si>
    <t>Balance</t>
  </si>
  <si>
    <t>Explanation</t>
  </si>
  <si>
    <t>Comment</t>
  </si>
  <si>
    <t>*NSF's:</t>
  </si>
  <si>
    <t>If one or more occurrences in most recent two-month time period, up to three (3) occurrences are allowed in the most recent 12-month time period</t>
  </si>
  <si>
    <t xml:space="preserve">If there are zero (0) occurrences in the most recent three-month time period, up to five (5) occurrences are allowed in the most recent 12-month time period </t>
  </si>
  <si>
    <t>The calculation results provided are subject to change at the time of Underwriting. New or updated documentation, business structure details, and/or loan specifics may require a revised calculation for the purposes of qualifying. **</t>
  </si>
  <si>
    <t xml:space="preserve">Financial Institution: </t>
  </si>
  <si>
    <t>Date:</t>
  </si>
  <si>
    <t>Name on Account:</t>
  </si>
  <si>
    <t>Select Business Type</t>
  </si>
  <si>
    <t>Select FTE/Contractors (not including owner)</t>
  </si>
  <si>
    <t>0 Employees</t>
  </si>
  <si>
    <t>1-10 Employees</t>
  </si>
  <si>
    <t>Expense Ratio from CPA (Option 2)</t>
  </si>
  <si>
    <t>Average Allowable Monthly Deposits</t>
  </si>
  <si>
    <t>Fixed Expense Ratio</t>
  </si>
  <si>
    <t>More than 10 Employees</t>
  </si>
  <si>
    <r>
      <t xml:space="preserve">Monthly Qualifying Income Based on Borrower's Percentage of Ownership:
</t>
    </r>
    <r>
      <rPr>
        <i/>
        <sz val="12"/>
        <color theme="0"/>
        <rFont val="Lato"/>
        <family val="2"/>
      </rPr>
      <t>(Large deviations between the 1003 income and the calculated income should be evaluated and may require an LOE from the borrower and/or additional documentation.)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</si>
</sst>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  <numFmt numFmtId="166" formatCode="&quot;$&quot;#,##0.00"/>
    <numFmt numFmtId="167" formatCode="0.0%"/>
    <numFmt numFmtId="168" formatCode="mm/dd/yyyy"/>
    <numFmt numFmtId="169" formatCode="0000"/>
  </numFmts>
  <fonts count="62" x14ac:knownFonts="1">
    <font>
      <sz val="11"/>
      <color rgb="FF000000"/>
      <name val="Calibri"/>
    </font>
    <font>
      <sz val="11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14"/>
      <color theme="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5"/>
      <name val="Calibri"/>
      <family val="2"/>
    </font>
    <font>
      <sz val="11"/>
      <color rgb="FF000000"/>
      <name val="Calibri"/>
      <family val="2"/>
    </font>
    <font>
      <sz val="13"/>
      <color theme="0"/>
      <name val="Book Antiqua"/>
      <family val="1"/>
    </font>
    <font>
      <b/>
      <sz val="14"/>
      <color rgb="FF000000"/>
      <name val="Calibri"/>
      <family val="2"/>
    </font>
    <font>
      <b/>
      <sz val="12"/>
      <color theme="4"/>
      <name val="Book Antiqua"/>
      <family val="1"/>
    </font>
    <font>
      <sz val="11"/>
      <color theme="4"/>
      <name val="Calibri"/>
      <family val="2"/>
    </font>
    <font>
      <sz val="11"/>
      <color rgb="FF000000"/>
      <name val="Calibri"/>
      <family val="2"/>
    </font>
    <font>
      <sz val="15"/>
      <color theme="4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Lato"/>
      <family val="2"/>
    </font>
    <font>
      <sz val="11"/>
      <name val="Lato"/>
      <family val="2"/>
    </font>
    <font>
      <b/>
      <sz val="18"/>
      <name val="Lato"/>
      <family val="2"/>
    </font>
    <font>
      <sz val="18"/>
      <name val="Lato"/>
      <family val="2"/>
    </font>
    <font>
      <sz val="15"/>
      <color theme="0"/>
      <name val="Lato"/>
      <family val="2"/>
    </font>
    <font>
      <sz val="15"/>
      <color rgb="FF000000"/>
      <name val="Lato"/>
      <family val="2"/>
    </font>
    <font>
      <b/>
      <sz val="15"/>
      <color rgb="FF000000"/>
      <name val="Lato"/>
      <family val="2"/>
    </font>
    <font>
      <sz val="11"/>
      <color theme="0"/>
      <name val="Lato"/>
      <family val="2"/>
    </font>
    <font>
      <b/>
      <sz val="14"/>
      <color theme="0"/>
      <name val="Lato"/>
      <family val="2"/>
    </font>
    <font>
      <b/>
      <sz val="18"/>
      <color theme="0"/>
      <name val="Lato"/>
      <family val="2"/>
    </font>
    <font>
      <b/>
      <sz val="26"/>
      <color rgb="FF000000"/>
      <name val="Lato"/>
      <family val="2"/>
    </font>
    <font>
      <b/>
      <sz val="12"/>
      <color theme="0"/>
      <name val="Lato"/>
      <family val="2"/>
    </font>
    <font>
      <b/>
      <sz val="18"/>
      <color rgb="FF000000"/>
      <name val="Lato"/>
      <family val="2"/>
    </font>
    <font>
      <sz val="13"/>
      <color rgb="FF000000"/>
      <name val="Lato"/>
      <family val="2"/>
    </font>
    <font>
      <b/>
      <sz val="13"/>
      <color theme="0"/>
      <name val="Lato"/>
      <family val="2"/>
    </font>
    <font>
      <b/>
      <sz val="13"/>
      <color rgb="FF000000"/>
      <name val="Lato"/>
      <family val="2"/>
    </font>
    <font>
      <b/>
      <sz val="13"/>
      <name val="Lato"/>
      <family val="2"/>
    </font>
    <font>
      <sz val="13"/>
      <name val="Lato"/>
      <family val="2"/>
    </font>
    <font>
      <b/>
      <sz val="12"/>
      <name val="Lato"/>
      <family val="2"/>
    </font>
    <font>
      <sz val="12"/>
      <name val="Lato"/>
      <family val="2"/>
    </font>
    <font>
      <b/>
      <sz val="12"/>
      <color theme="4"/>
      <name val="Lato"/>
      <family val="2"/>
    </font>
    <font>
      <sz val="12"/>
      <color rgb="FF000000"/>
      <name val="Lato"/>
      <family val="2"/>
    </font>
    <font>
      <b/>
      <sz val="12"/>
      <color rgb="FF000000"/>
      <name val="Lato"/>
      <family val="2"/>
    </font>
    <font>
      <sz val="12"/>
      <color theme="4"/>
      <name val="Lato"/>
      <family val="2"/>
    </font>
    <font>
      <b/>
      <sz val="11"/>
      <name val="Lato"/>
      <family val="2"/>
    </font>
    <font>
      <b/>
      <i/>
      <sz val="12"/>
      <color rgb="FF000000"/>
      <name val="Lato"/>
      <family val="2"/>
    </font>
    <font>
      <i/>
      <sz val="12"/>
      <color theme="0"/>
      <name val="Lato"/>
      <family val="2"/>
    </font>
    <font>
      <b/>
      <sz val="11"/>
      <color rgb="FF000000"/>
      <name val="Lato"/>
      <family val="2"/>
    </font>
    <font>
      <b/>
      <sz val="15"/>
      <color theme="4"/>
      <name val="Lato"/>
      <family val="2"/>
    </font>
    <font>
      <b/>
      <sz val="14"/>
      <color theme="4"/>
      <name val="Lato"/>
      <family val="2"/>
    </font>
    <font>
      <b/>
      <sz val="11"/>
      <color theme="4"/>
      <name val="Lato"/>
      <family val="2"/>
    </font>
    <font>
      <sz val="14"/>
      <color theme="4"/>
      <name val="Lato"/>
      <family val="2"/>
    </font>
    <font>
      <b/>
      <sz val="11"/>
      <color rgb="FFFF0000"/>
      <name val="Lato"/>
      <family val="2"/>
    </font>
    <font>
      <sz val="11"/>
      <color theme="4"/>
      <name val="Lato"/>
      <family val="2"/>
    </font>
    <font>
      <sz val="16"/>
      <color rgb="FF000000"/>
      <name val="Lato"/>
      <family val="2"/>
    </font>
    <font>
      <b/>
      <sz val="14"/>
      <color rgb="FF000000"/>
      <name val="Lato"/>
      <family val="2"/>
    </font>
    <font>
      <sz val="24"/>
      <name val="Lato"/>
      <family val="2"/>
    </font>
    <font>
      <sz val="14"/>
      <color rgb="FF000000"/>
      <name val="Lato"/>
      <family val="2"/>
    </font>
    <font>
      <sz val="15"/>
      <name val="Lato"/>
      <family val="2"/>
    </font>
    <font>
      <sz val="20"/>
      <color theme="0"/>
      <name val="Lato"/>
      <family val="2"/>
    </font>
    <font>
      <sz val="20"/>
      <color rgb="FF000000"/>
      <name val="Lato"/>
      <family val="2"/>
    </font>
    <font>
      <b/>
      <sz val="20"/>
      <color rgb="FF0C598E"/>
      <name val="Lato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33CCFF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rgb="FFA5A5A5"/>
      </patternFill>
    </fill>
    <fill>
      <patternFill patternType="solid">
        <fgColor theme="2"/>
        <bgColor rgb="FFDEEAF6"/>
      </patternFill>
    </fill>
    <fill>
      <patternFill patternType="solid">
        <fgColor theme="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C598E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46"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Border="1" applyAlignment="1"/>
    <xf numFmtId="0" fontId="4" fillId="6" borderId="0" xfId="0" applyFont="1" applyFill="1" applyBorder="1" applyAlignment="1"/>
    <xf numFmtId="0" fontId="2" fillId="7" borderId="0" xfId="0" applyFont="1" applyFill="1" applyBorder="1" applyAlignment="1"/>
    <xf numFmtId="0" fontId="0" fillId="0" borderId="5" xfId="0" applyFont="1" applyBorder="1" applyAlignment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7" fillId="0" borderId="0" xfId="0" applyFont="1" applyAlignment="1">
      <alignment wrapText="1"/>
    </xf>
    <xf numFmtId="0" fontId="5" fillId="0" borderId="0" xfId="0" applyFont="1" applyBorder="1" applyAlignment="1"/>
    <xf numFmtId="0" fontId="0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12" fillId="0" borderId="0" xfId="0" applyFont="1" applyAlignment="1"/>
    <xf numFmtId="164" fontId="12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wrapText="1"/>
    </xf>
    <xf numFmtId="164" fontId="14" fillId="0" borderId="0" xfId="1" applyNumberFormat="1" applyFont="1" applyFill="1" applyBorder="1" applyAlignment="1">
      <alignment wrapText="1"/>
    </xf>
    <xf numFmtId="0" fontId="0" fillId="0" borderId="0" xfId="0"/>
    <xf numFmtId="43" fontId="0" fillId="0" borderId="0" xfId="2" applyFont="1"/>
    <xf numFmtId="43" fontId="0" fillId="0" borderId="0" xfId="0" applyNumberFormat="1"/>
    <xf numFmtId="0" fontId="16" fillId="0" borderId="0" xfId="0" applyFont="1"/>
    <xf numFmtId="10" fontId="16" fillId="0" borderId="0" xfId="1" applyNumberFormat="1" applyFont="1"/>
    <xf numFmtId="0" fontId="16" fillId="0" borderId="0" xfId="0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20" xfId="0" applyNumberFormat="1" applyBorder="1" applyAlignment="1">
      <alignment horizontal="center"/>
    </xf>
    <xf numFmtId="0" fontId="6" fillId="0" borderId="19" xfId="0" applyFont="1" applyBorder="1" applyAlignment="1">
      <alignment horizontal="center"/>
    </xf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ont="1" applyBorder="1" applyAlignment="1"/>
    <xf numFmtId="14" fontId="0" fillId="0" borderId="0" xfId="0" applyNumberFormat="1" applyFont="1" applyBorder="1" applyAlignment="1"/>
    <xf numFmtId="44" fontId="0" fillId="0" borderId="0" xfId="3" applyFont="1" applyBorder="1" applyAlignment="1"/>
    <xf numFmtId="0" fontId="18" fillId="0" borderId="0" xfId="0" applyFont="1"/>
    <xf numFmtId="1" fontId="18" fillId="0" borderId="0" xfId="0" applyNumberFormat="1" applyFont="1"/>
    <xf numFmtId="168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3" fontId="18" fillId="0" borderId="0" xfId="0" applyNumberFormat="1" applyFont="1"/>
    <xf numFmtId="0" fontId="9" fillId="0" borderId="0" xfId="0" applyFont="1" applyFill="1" applyBorder="1" applyAlignment="1">
      <alignment wrapText="1"/>
    </xf>
    <xf numFmtId="0" fontId="8" fillId="0" borderId="0" xfId="0" quotePrefix="1" applyFont="1"/>
    <xf numFmtId="0" fontId="8" fillId="0" borderId="0" xfId="0" applyFont="1"/>
    <xf numFmtId="9" fontId="0" fillId="0" borderId="0" xfId="0" applyNumberFormat="1"/>
    <xf numFmtId="0" fontId="7" fillId="0" borderId="0" xfId="0" applyFont="1" applyFill="1" applyBorder="1" applyAlignment="1">
      <alignment wrapText="1"/>
    </xf>
    <xf numFmtId="0" fontId="20" fillId="0" borderId="0" xfId="0" applyFont="1"/>
    <xf numFmtId="9" fontId="20" fillId="0" borderId="0" xfId="0" applyNumberFormat="1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9" fontId="20" fillId="0" borderId="0" xfId="1" applyFont="1" applyAlignment="1"/>
    <xf numFmtId="0" fontId="20" fillId="0" borderId="0" xfId="0" quotePrefix="1" applyFont="1" applyAlignment="1">
      <alignment horizontal="right"/>
    </xf>
    <xf numFmtId="9" fontId="21" fillId="0" borderId="0" xfId="1" applyFont="1" applyAlignment="1"/>
    <xf numFmtId="0" fontId="24" fillId="11" borderId="0" xfId="0" applyFont="1" applyFill="1" applyAlignment="1" applyProtection="1">
      <alignment wrapText="1"/>
    </xf>
    <xf numFmtId="0" fontId="20" fillId="11" borderId="0" xfId="0" applyFont="1" applyFill="1" applyAlignment="1" applyProtection="1"/>
    <xf numFmtId="0" fontId="25" fillId="0" borderId="13" xfId="0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6" fillId="7" borderId="0" xfId="0" applyFont="1" applyFill="1" applyBorder="1" applyAlignment="1" applyProtection="1">
      <alignment horizontal="center" wrapText="1"/>
    </xf>
    <xf numFmtId="0" fontId="25" fillId="0" borderId="0" xfId="0" applyFont="1" applyBorder="1" applyAlignment="1" applyProtection="1"/>
    <xf numFmtId="0" fontId="20" fillId="0" borderId="0" xfId="0" applyFont="1" applyBorder="1" applyAlignment="1" applyProtection="1"/>
    <xf numFmtId="166" fontId="27" fillId="7" borderId="9" xfId="0" applyNumberFormat="1" applyFont="1" applyFill="1" applyBorder="1" applyAlignment="1" applyProtection="1">
      <alignment vertical="center"/>
    </xf>
    <xf numFmtId="0" fontId="28" fillId="6" borderId="0" xfId="0" applyFont="1" applyFill="1" applyBorder="1" applyAlignment="1" applyProtection="1">
      <alignment horizont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30" fillId="7" borderId="0" xfId="0" applyFont="1" applyFill="1" applyBorder="1" applyAlignment="1" applyProtection="1">
      <alignment horizontal="center" wrapText="1"/>
    </xf>
    <xf numFmtId="0" fontId="31" fillId="7" borderId="0" xfId="0" applyFont="1" applyFill="1" applyBorder="1" applyAlignment="1" applyProtection="1">
      <alignment horizontal="right" wrapText="1"/>
    </xf>
    <xf numFmtId="0" fontId="25" fillId="7" borderId="0" xfId="0" applyFont="1" applyFill="1" applyBorder="1" applyAlignment="1" applyProtection="1">
      <alignment wrapText="1"/>
    </xf>
    <xf numFmtId="0" fontId="27" fillId="7" borderId="9" xfId="0" applyFont="1" applyFill="1" applyBorder="1" applyAlignment="1" applyProtection="1">
      <alignment vertical="center"/>
    </xf>
    <xf numFmtId="0" fontId="24" fillId="11" borderId="0" xfId="0" applyFont="1" applyFill="1" applyBorder="1" applyAlignment="1" applyProtection="1">
      <alignment wrapText="1"/>
    </xf>
    <xf numFmtId="0" fontId="32" fillId="7" borderId="0" xfId="0" applyFont="1" applyFill="1" applyBorder="1" applyAlignment="1" applyProtection="1">
      <alignment horizontal="left" vertical="center" wrapText="1"/>
    </xf>
    <xf numFmtId="0" fontId="25" fillId="7" borderId="9" xfId="0" applyFont="1" applyFill="1" applyBorder="1" applyAlignment="1" applyProtection="1">
      <alignment wrapText="1"/>
    </xf>
    <xf numFmtId="0" fontId="33" fillId="0" borderId="13" xfId="0" applyFont="1" applyBorder="1" applyAlignment="1" applyProtection="1">
      <alignment wrapText="1"/>
    </xf>
    <xf numFmtId="0" fontId="33" fillId="0" borderId="0" xfId="0" applyFont="1" applyBorder="1" applyAlignment="1" applyProtection="1">
      <alignment wrapText="1"/>
    </xf>
    <xf numFmtId="0" fontId="33" fillId="0" borderId="0" xfId="0" applyFont="1" applyBorder="1" applyAlignment="1" applyProtection="1"/>
    <xf numFmtId="0" fontId="34" fillId="6" borderId="0" xfId="0" applyFont="1" applyFill="1" applyBorder="1" applyAlignment="1" applyProtection="1">
      <alignment vertical="center" wrapText="1"/>
    </xf>
    <xf numFmtId="0" fontId="33" fillId="0" borderId="0" xfId="0" applyFont="1" applyBorder="1" applyAlignment="1" applyProtection="1">
      <alignment horizontal="center" wrapText="1"/>
    </xf>
    <xf numFmtId="0" fontId="41" fillId="0" borderId="0" xfId="0" applyFont="1" applyBorder="1" applyAlignment="1" applyProtection="1"/>
    <xf numFmtId="0" fontId="42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wrapText="1"/>
    </xf>
    <xf numFmtId="0" fontId="41" fillId="0" borderId="0" xfId="0" applyFont="1" applyFill="1" applyBorder="1" applyAlignment="1" applyProtection="1"/>
    <xf numFmtId="0" fontId="45" fillId="0" borderId="0" xfId="0" applyFont="1" applyBorder="1" applyAlignment="1" applyProtection="1">
      <alignment vertical="center" wrapText="1"/>
    </xf>
    <xf numFmtId="9" fontId="40" fillId="0" borderId="11" xfId="0" applyNumberFormat="1" applyFont="1" applyFill="1" applyBorder="1" applyAlignment="1" applyProtection="1">
      <alignment vertical="center" wrapText="1"/>
    </xf>
    <xf numFmtId="0" fontId="20" fillId="0" borderId="13" xfId="0" applyFont="1" applyBorder="1" applyAlignment="1" applyProtection="1"/>
    <xf numFmtId="0" fontId="20" fillId="0" borderId="0" xfId="0" applyFont="1" applyBorder="1" applyAlignment="1" applyProtection="1">
      <alignment horizontal="center" shrinkToFit="1"/>
    </xf>
    <xf numFmtId="0" fontId="43" fillId="0" borderId="0" xfId="0" applyFont="1" applyBorder="1" applyAlignment="1" applyProtection="1">
      <alignment horizontal="center" vertical="center"/>
    </xf>
    <xf numFmtId="0" fontId="25" fillId="11" borderId="0" xfId="0" applyFont="1" applyFill="1" applyBorder="1" applyAlignment="1" applyProtection="1">
      <alignment wrapText="1"/>
    </xf>
    <xf numFmtId="0" fontId="25" fillId="0" borderId="0" xfId="0" applyFont="1" applyBorder="1" applyAlignment="1" applyProtection="1">
      <alignment horizontal="center" wrapText="1"/>
    </xf>
    <xf numFmtId="0" fontId="38" fillId="0" borderId="0" xfId="0" applyFont="1" applyFill="1" applyBorder="1" applyAlignment="1" applyProtection="1">
      <alignment vertical="center"/>
    </xf>
    <xf numFmtId="9" fontId="48" fillId="0" borderId="0" xfId="1" applyFont="1" applyFill="1" applyBorder="1" applyAlignment="1" applyProtection="1">
      <alignment vertical="center" wrapText="1"/>
    </xf>
    <xf numFmtId="167" fontId="49" fillId="0" borderId="0" xfId="1" applyNumberFormat="1" applyFont="1" applyBorder="1" applyAlignment="1" applyProtection="1">
      <alignment horizontal="center" vertical="center"/>
    </xf>
    <xf numFmtId="0" fontId="39" fillId="11" borderId="0" xfId="0" applyFont="1" applyFill="1" applyBorder="1" applyAlignment="1" applyProtection="1"/>
    <xf numFmtId="0" fontId="50" fillId="0" borderId="8" xfId="0" applyFont="1" applyBorder="1" applyAlignment="1" applyProtection="1">
      <alignment horizontal="center" wrapText="1"/>
      <protection locked="0"/>
    </xf>
    <xf numFmtId="0" fontId="26" fillId="0" borderId="0" xfId="0" applyFont="1" applyBorder="1" applyAlignment="1" applyProtection="1">
      <alignment horizontal="center" wrapText="1"/>
    </xf>
    <xf numFmtId="0" fontId="51" fillId="0" borderId="0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wrapText="1"/>
    </xf>
    <xf numFmtId="0" fontId="44" fillId="8" borderId="8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wrapText="1"/>
    </xf>
    <xf numFmtId="165" fontId="50" fillId="0" borderId="8" xfId="0" applyNumberFormat="1" applyFont="1" applyFill="1" applyBorder="1" applyAlignment="1" applyProtection="1">
      <alignment horizontal="center" wrapText="1"/>
      <protection locked="0"/>
    </xf>
    <xf numFmtId="0" fontId="50" fillId="0" borderId="8" xfId="0" applyFont="1" applyFill="1" applyBorder="1" applyAlignment="1" applyProtection="1">
      <alignment horizontal="center" wrapText="1"/>
      <protection locked="0"/>
    </xf>
    <xf numFmtId="166" fontId="50" fillId="0" borderId="8" xfId="0" applyNumberFormat="1" applyFont="1" applyFill="1" applyBorder="1" applyAlignment="1" applyProtection="1">
      <alignment horizontal="center" wrapText="1"/>
      <protection locked="0"/>
    </xf>
    <xf numFmtId="164" fontId="52" fillId="0" borderId="8" xfId="0" applyNumberFormat="1" applyFont="1" applyFill="1" applyBorder="1" applyAlignment="1" applyProtection="1">
      <alignment horizontal="center" wrapText="1"/>
      <protection locked="0"/>
    </xf>
    <xf numFmtId="164" fontId="47" fillId="5" borderId="8" xfId="0" applyNumberFormat="1" applyFont="1" applyFill="1" applyBorder="1" applyAlignment="1" applyProtection="1">
      <alignment horizontal="center" shrinkToFit="1"/>
    </xf>
    <xf numFmtId="0" fontId="20" fillId="5" borderId="8" xfId="0" applyFont="1" applyFill="1" applyBorder="1" applyAlignment="1" applyProtection="1">
      <alignment horizontal="center" wrapText="1"/>
    </xf>
    <xf numFmtId="165" fontId="47" fillId="12" borderId="8" xfId="0" applyNumberFormat="1" applyFont="1" applyFill="1" applyBorder="1" applyAlignment="1" applyProtection="1">
      <alignment horizontal="center" wrapText="1"/>
    </xf>
    <xf numFmtId="0" fontId="25" fillId="11" borderId="0" xfId="0" applyFont="1" applyFill="1" applyBorder="1" applyAlignment="1" applyProtection="1">
      <alignment horizontal="center" wrapText="1"/>
    </xf>
    <xf numFmtId="164" fontId="54" fillId="11" borderId="0" xfId="0" applyNumberFormat="1" applyFont="1" applyFill="1" applyBorder="1" applyAlignment="1" applyProtection="1">
      <alignment vertical="center"/>
    </xf>
    <xf numFmtId="164" fontId="54" fillId="11" borderId="0" xfId="0" applyNumberFormat="1" applyFont="1" applyFill="1" applyBorder="1" applyAlignment="1" applyProtection="1">
      <alignment vertical="center" wrapText="1"/>
    </xf>
    <xf numFmtId="0" fontId="54" fillId="11" borderId="0" xfId="0" applyFont="1" applyFill="1" applyBorder="1" applyAlignment="1" applyProtection="1">
      <alignment wrapText="1"/>
    </xf>
    <xf numFmtId="0" fontId="25" fillId="11" borderId="0" xfId="0" applyFont="1" applyFill="1" applyAlignment="1" applyProtection="1">
      <alignment horizontal="center" wrapText="1"/>
    </xf>
    <xf numFmtId="0" fontId="21" fillId="5" borderId="8" xfId="0" applyFont="1" applyFill="1" applyBorder="1" applyAlignment="1" applyProtection="1">
      <alignment horizontal="center" wrapText="1"/>
    </xf>
    <xf numFmtId="0" fontId="21" fillId="4" borderId="8" xfId="0" applyFont="1" applyFill="1" applyBorder="1" applyAlignment="1" applyProtection="1">
      <alignment horizontal="center" wrapText="1"/>
    </xf>
    <xf numFmtId="42" fontId="52" fillId="0" borderId="8" xfId="0" applyNumberFormat="1" applyFont="1" applyFill="1" applyBorder="1" applyAlignment="1" applyProtection="1">
      <alignment horizontal="center" wrapText="1"/>
      <protection locked="0"/>
    </xf>
    <xf numFmtId="0" fontId="55" fillId="9" borderId="13" xfId="0" applyFont="1" applyFill="1" applyBorder="1" applyAlignment="1" applyProtection="1">
      <alignment wrapText="1"/>
    </xf>
    <xf numFmtId="0" fontId="20" fillId="9" borderId="0" xfId="0" applyFont="1" applyFill="1" applyBorder="1" applyAlignment="1" applyProtection="1">
      <alignment wrapText="1"/>
    </xf>
    <xf numFmtId="5" fontId="20" fillId="9" borderId="0" xfId="0" applyNumberFormat="1" applyFont="1" applyFill="1" applyBorder="1" applyAlignment="1" applyProtection="1">
      <alignment wrapText="1"/>
    </xf>
    <xf numFmtId="164" fontId="47" fillId="9" borderId="8" xfId="0" applyNumberFormat="1" applyFont="1" applyFill="1" applyBorder="1" applyAlignment="1" applyProtection="1">
      <alignment horizontal="center" shrinkToFit="1"/>
    </xf>
    <xf numFmtId="0" fontId="25" fillId="11" borderId="0" xfId="0" applyFont="1" applyFill="1" applyAlignment="1" applyProtection="1">
      <alignment wrapText="1"/>
    </xf>
    <xf numFmtId="0" fontId="25" fillId="0" borderId="0" xfId="0" applyFont="1" applyAlignment="1" applyProtection="1">
      <alignment wrapText="1"/>
    </xf>
    <xf numFmtId="0" fontId="20" fillId="0" borderId="0" xfId="0" applyFont="1" applyAlignment="1" applyProtection="1"/>
    <xf numFmtId="0" fontId="21" fillId="0" borderId="0" xfId="0" applyFont="1" applyAlignment="1" applyProtection="1"/>
    <xf numFmtId="0" fontId="56" fillId="0" borderId="0" xfId="0" applyFont="1" applyAlignment="1" applyProtection="1"/>
    <xf numFmtId="0" fontId="57" fillId="0" borderId="0" xfId="0" applyFont="1" applyAlignment="1" applyProtection="1"/>
    <xf numFmtId="44" fontId="57" fillId="0" borderId="0" xfId="0" applyNumberFormat="1" applyFont="1" applyAlignment="1" applyProtection="1"/>
    <xf numFmtId="37" fontId="57" fillId="0" borderId="0" xfId="0" applyNumberFormat="1" applyFont="1" applyAlignment="1" applyProtection="1"/>
    <xf numFmtId="0" fontId="58" fillId="0" borderId="0" xfId="0" applyFont="1" applyAlignment="1" applyProtection="1">
      <alignment wrapText="1"/>
    </xf>
    <xf numFmtId="3" fontId="60" fillId="7" borderId="0" xfId="0" applyNumberFormat="1" applyFont="1" applyFill="1" applyBorder="1" applyAlignment="1" applyProtection="1"/>
    <xf numFmtId="39" fontId="57" fillId="0" borderId="0" xfId="0" applyNumberFormat="1" applyFont="1" applyAlignment="1" applyProtection="1"/>
    <xf numFmtId="10" fontId="60" fillId="7" borderId="0" xfId="0" applyNumberFormat="1" applyFont="1" applyFill="1" applyBorder="1" applyAlignment="1" applyProtection="1"/>
    <xf numFmtId="10" fontId="25" fillId="0" borderId="0" xfId="0" applyNumberFormat="1" applyFont="1" applyAlignment="1" applyProtection="1">
      <alignment wrapText="1"/>
    </xf>
    <xf numFmtId="0" fontId="39" fillId="9" borderId="11" xfId="0" applyFont="1" applyFill="1" applyBorder="1" applyAlignment="1" applyProtection="1">
      <alignment horizontal="right" vertical="center" wrapText="1"/>
    </xf>
    <xf numFmtId="0" fontId="39" fillId="9" borderId="18" xfId="0" applyFont="1" applyFill="1" applyBorder="1" applyAlignment="1" applyProtection="1">
      <alignment horizontal="right" vertical="center" wrapText="1"/>
    </xf>
    <xf numFmtId="0" fontId="39" fillId="9" borderId="12" xfId="0" applyFont="1" applyFill="1" applyBorder="1" applyAlignment="1" applyProtection="1">
      <alignment horizontal="right" vertical="center" wrapText="1"/>
    </xf>
    <xf numFmtId="0" fontId="39" fillId="9" borderId="14" xfId="0" applyFont="1" applyFill="1" applyBorder="1" applyAlignment="1" applyProtection="1">
      <alignment horizontal="right" vertical="center" wrapText="1"/>
    </xf>
    <xf numFmtId="0" fontId="39" fillId="9" borderId="17" xfId="0" applyFont="1" applyFill="1" applyBorder="1" applyAlignment="1" applyProtection="1">
      <alignment horizontal="right" vertical="center" wrapText="1"/>
    </xf>
    <xf numFmtId="0" fontId="39" fillId="9" borderId="15" xfId="0" applyFont="1" applyFill="1" applyBorder="1" applyAlignment="1" applyProtection="1">
      <alignment horizontal="right" vertical="center" wrapText="1"/>
    </xf>
    <xf numFmtId="0" fontId="47" fillId="9" borderId="22" xfId="0" applyFont="1" applyFill="1" applyBorder="1" applyAlignment="1" applyProtection="1">
      <alignment horizontal="center" wrapText="1"/>
    </xf>
    <xf numFmtId="0" fontId="47" fillId="9" borderId="23" xfId="0" applyFont="1" applyFill="1" applyBorder="1" applyAlignment="1" applyProtection="1">
      <alignment horizontal="center" wrapText="1"/>
    </xf>
    <xf numFmtId="0" fontId="47" fillId="9" borderId="10" xfId="0" applyFont="1" applyFill="1" applyBorder="1" applyAlignment="1" applyProtection="1">
      <alignment horizontal="center" wrapText="1"/>
    </xf>
    <xf numFmtId="0" fontId="38" fillId="9" borderId="8" xfId="0" applyFont="1" applyFill="1" applyBorder="1" applyAlignment="1" applyProtection="1">
      <alignment horizontal="center" vertical="center"/>
    </xf>
    <xf numFmtId="9" fontId="40" fillId="0" borderId="8" xfId="1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left" vertical="center" wrapText="1" indent="1"/>
    </xf>
    <xf numFmtId="0" fontId="31" fillId="13" borderId="11" xfId="0" applyFont="1" applyFill="1" applyBorder="1" applyAlignment="1" applyProtection="1">
      <alignment horizontal="center" vertical="center" wrapText="1"/>
    </xf>
    <xf numFmtId="0" fontId="31" fillId="13" borderId="18" xfId="0" applyFont="1" applyFill="1" applyBorder="1" applyAlignment="1" applyProtection="1">
      <alignment horizontal="center" vertical="center" wrapText="1"/>
    </xf>
    <xf numFmtId="0" fontId="31" fillId="13" borderId="12" xfId="0" applyFont="1" applyFill="1" applyBorder="1" applyAlignment="1" applyProtection="1">
      <alignment horizontal="center" vertical="center" wrapText="1"/>
    </xf>
    <xf numFmtId="0" fontId="31" fillId="13" borderId="13" xfId="0" applyFont="1" applyFill="1" applyBorder="1" applyAlignment="1" applyProtection="1">
      <alignment horizontal="center" vertical="center" wrapText="1"/>
    </xf>
    <xf numFmtId="0" fontId="31" fillId="13" borderId="0" xfId="0" applyFont="1" applyFill="1" applyBorder="1" applyAlignment="1" applyProtection="1">
      <alignment horizontal="center" vertical="center" wrapText="1"/>
    </xf>
    <xf numFmtId="0" fontId="31" fillId="13" borderId="9" xfId="0" applyFont="1" applyFill="1" applyBorder="1" applyAlignment="1" applyProtection="1">
      <alignment horizontal="center" vertical="center" wrapText="1"/>
    </xf>
    <xf numFmtId="0" fontId="31" fillId="13" borderId="14" xfId="0" applyFont="1" applyFill="1" applyBorder="1" applyAlignment="1" applyProtection="1">
      <alignment horizontal="center" vertical="center" wrapText="1"/>
    </xf>
    <xf numFmtId="0" fontId="31" fillId="13" borderId="17" xfId="0" applyFont="1" applyFill="1" applyBorder="1" applyAlignment="1" applyProtection="1">
      <alignment horizontal="center" vertical="center" wrapText="1"/>
    </xf>
    <xf numFmtId="0" fontId="31" fillId="13" borderId="15" xfId="0" applyFont="1" applyFill="1" applyBorder="1" applyAlignment="1" applyProtection="1">
      <alignment horizontal="center" vertical="center" wrapText="1"/>
    </xf>
    <xf numFmtId="0" fontId="42" fillId="9" borderId="8" xfId="0" applyFont="1" applyFill="1" applyBorder="1" applyAlignment="1" applyProtection="1">
      <alignment horizontal="center" vertical="center" wrapText="1"/>
    </xf>
    <xf numFmtId="0" fontId="41" fillId="9" borderId="8" xfId="0" applyFont="1" applyFill="1" applyBorder="1" applyAlignment="1" applyProtection="1">
      <alignment horizontal="center" vertical="center" wrapText="1"/>
    </xf>
    <xf numFmtId="164" fontId="40" fillId="0" borderId="8" xfId="0" applyNumberFormat="1" applyFont="1" applyFill="1" applyBorder="1" applyAlignment="1" applyProtection="1">
      <alignment horizontal="center" vertical="center"/>
      <protection locked="0"/>
    </xf>
    <xf numFmtId="0" fontId="40" fillId="0" borderId="8" xfId="0" applyFont="1" applyBorder="1" applyAlignment="1" applyProtection="1">
      <alignment horizontal="center" wrapText="1"/>
      <protection locked="0"/>
    </xf>
    <xf numFmtId="0" fontId="38" fillId="8" borderId="11" xfId="0" applyFont="1" applyFill="1" applyBorder="1" applyAlignment="1" applyProtection="1">
      <alignment horizontal="center" vertical="center" wrapText="1"/>
    </xf>
    <xf numFmtId="0" fontId="38" fillId="8" borderId="18" xfId="0" applyFont="1" applyFill="1" applyBorder="1" applyAlignment="1" applyProtection="1">
      <alignment horizontal="center" vertical="center" wrapText="1"/>
    </xf>
    <xf numFmtId="0" fontId="38" fillId="8" borderId="12" xfId="0" applyFont="1" applyFill="1" applyBorder="1" applyAlignment="1" applyProtection="1">
      <alignment horizontal="center" vertical="center" wrapText="1"/>
    </xf>
    <xf numFmtId="0" fontId="38" fillId="8" borderId="14" xfId="0" applyFont="1" applyFill="1" applyBorder="1" applyAlignment="1" applyProtection="1">
      <alignment horizontal="center" vertical="center" wrapText="1"/>
    </xf>
    <xf numFmtId="0" fontId="38" fillId="8" borderId="17" xfId="0" applyFont="1" applyFill="1" applyBorder="1" applyAlignment="1" applyProtection="1">
      <alignment horizontal="center" vertical="center" wrapText="1"/>
    </xf>
    <xf numFmtId="0" fontId="38" fillId="8" borderId="15" xfId="0" applyFont="1" applyFill="1" applyBorder="1" applyAlignment="1" applyProtection="1">
      <alignment horizontal="center" vertical="center" wrapText="1"/>
    </xf>
    <xf numFmtId="0" fontId="38" fillId="8" borderId="22" xfId="0" applyFont="1" applyFill="1" applyBorder="1" applyAlignment="1" applyProtection="1">
      <alignment horizontal="center" vertical="center" wrapText="1"/>
    </xf>
    <xf numFmtId="0" fontId="38" fillId="8" borderId="10" xfId="0" applyFont="1" applyFill="1" applyBorder="1" applyAlignment="1" applyProtection="1">
      <alignment horizontal="center" vertical="center" wrapText="1"/>
    </xf>
    <xf numFmtId="164" fontId="40" fillId="10" borderId="18" xfId="0" applyNumberFormat="1" applyFont="1" applyFill="1" applyBorder="1" applyAlignment="1" applyProtection="1">
      <alignment horizontal="center" vertical="center"/>
      <protection locked="0"/>
    </xf>
    <xf numFmtId="164" fontId="40" fillId="10" borderId="12" xfId="0" applyNumberFormat="1" applyFont="1" applyFill="1" applyBorder="1" applyAlignment="1" applyProtection="1">
      <alignment horizontal="center" vertical="center"/>
      <protection locked="0"/>
    </xf>
    <xf numFmtId="164" fontId="40" fillId="10" borderId="17" xfId="0" applyNumberFormat="1" applyFont="1" applyFill="1" applyBorder="1" applyAlignment="1" applyProtection="1">
      <alignment horizontal="center" vertical="center"/>
      <protection locked="0"/>
    </xf>
    <xf numFmtId="164" fontId="40" fillId="10" borderId="15" xfId="0" applyNumberFormat="1" applyFont="1" applyFill="1" applyBorder="1" applyAlignment="1" applyProtection="1">
      <alignment horizontal="center" vertical="center"/>
      <protection locked="0"/>
    </xf>
    <xf numFmtId="9" fontId="40" fillId="0" borderId="11" xfId="0" applyNumberFormat="1" applyFont="1" applyFill="1" applyBorder="1" applyAlignment="1" applyProtection="1">
      <alignment horizontal="center" vertical="center" wrapText="1"/>
      <protection locked="0"/>
    </xf>
    <xf numFmtId="9" fontId="40" fillId="0" borderId="18" xfId="0" applyNumberFormat="1" applyFont="1" applyFill="1" applyBorder="1" applyAlignment="1" applyProtection="1">
      <alignment horizontal="center" vertical="center" wrapText="1"/>
      <protection locked="0"/>
    </xf>
    <xf numFmtId="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9" fontId="38" fillId="9" borderId="22" xfId="0" applyNumberFormat="1" applyFont="1" applyFill="1" applyBorder="1" applyAlignment="1" applyProtection="1">
      <alignment horizontal="center" vertical="center" wrapText="1"/>
    </xf>
    <xf numFmtId="9" fontId="38" fillId="9" borderId="10" xfId="0" applyNumberFormat="1" applyFont="1" applyFill="1" applyBorder="1" applyAlignment="1" applyProtection="1">
      <alignment horizontal="center" vertical="center" wrapText="1"/>
    </xf>
    <xf numFmtId="166" fontId="31" fillId="13" borderId="22" xfId="1" applyNumberFormat="1" applyFont="1" applyFill="1" applyBorder="1" applyAlignment="1" applyProtection="1">
      <alignment horizontal="center" vertical="center"/>
    </xf>
    <xf numFmtId="166" fontId="31" fillId="13" borderId="23" xfId="1" applyNumberFormat="1" applyFont="1" applyFill="1" applyBorder="1" applyAlignment="1" applyProtection="1">
      <alignment horizontal="center" vertical="center"/>
    </xf>
    <xf numFmtId="166" fontId="31" fillId="13" borderId="10" xfId="1" applyNumberFormat="1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 wrapText="1"/>
    </xf>
    <xf numFmtId="0" fontId="23" fillId="9" borderId="8" xfId="0" applyFont="1" applyFill="1" applyBorder="1" applyAlignment="1" applyProtection="1">
      <alignment vertical="center"/>
    </xf>
    <xf numFmtId="0" fontId="26" fillId="0" borderId="13" xfId="0" applyFont="1" applyBorder="1" applyAlignment="1" applyProtection="1">
      <alignment wrapText="1"/>
    </xf>
    <xf numFmtId="0" fontId="20" fillId="0" borderId="0" xfId="0" applyFont="1" applyBorder="1" applyAlignment="1" applyProtection="1"/>
    <xf numFmtId="0" fontId="28" fillId="2" borderId="1" xfId="0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wrapText="1"/>
    </xf>
    <xf numFmtId="0" fontId="31" fillId="13" borderId="8" xfId="0" applyFont="1" applyFill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3" fillId="0" borderId="8" xfId="0" applyFont="1" applyBorder="1" applyAlignment="1" applyProtection="1">
      <alignment horizontal="center" vertical="center" wrapText="1"/>
      <protection locked="0"/>
    </xf>
    <xf numFmtId="0" fontId="38" fillId="8" borderId="8" xfId="0" applyFont="1" applyFill="1" applyBorder="1" applyAlignment="1" applyProtection="1">
      <alignment horizontal="center" vertical="center" wrapText="1"/>
    </xf>
    <xf numFmtId="0" fontId="39" fillId="9" borderId="8" xfId="0" applyFont="1" applyFill="1" applyBorder="1" applyAlignment="1" applyProtection="1">
      <alignment horizontal="center" wrapText="1"/>
    </xf>
    <xf numFmtId="0" fontId="36" fillId="8" borderId="8" xfId="0" applyFont="1" applyFill="1" applyBorder="1" applyAlignment="1" applyProtection="1">
      <alignment horizontal="center" vertical="center"/>
    </xf>
    <xf numFmtId="0" fontId="37" fillId="9" borderId="8" xfId="0" applyFont="1" applyFill="1" applyBorder="1" applyAlignment="1" applyProtection="1"/>
    <xf numFmtId="0" fontId="39" fillId="9" borderId="8" xfId="0" applyFont="1" applyFill="1" applyBorder="1" applyAlignment="1" applyProtection="1">
      <alignment horizontal="right" vertical="center" wrapText="1"/>
    </xf>
    <xf numFmtId="164" fontId="39" fillId="9" borderId="8" xfId="0" applyNumberFormat="1" applyFont="1" applyFill="1" applyBorder="1" applyAlignment="1" applyProtection="1">
      <alignment horizontal="center" vertical="center" wrapText="1"/>
    </xf>
    <xf numFmtId="169" fontId="40" fillId="0" borderId="8" xfId="0" applyNumberFormat="1" applyFont="1" applyBorder="1" applyAlignment="1" applyProtection="1">
      <alignment horizontal="center" wrapText="1"/>
      <protection locked="0"/>
    </xf>
    <xf numFmtId="0" fontId="38" fillId="9" borderId="8" xfId="0" applyFont="1" applyFill="1" applyBorder="1" applyAlignment="1" applyProtection="1">
      <alignment horizontal="center" wrapText="1"/>
    </xf>
    <xf numFmtId="0" fontId="20" fillId="9" borderId="8" xfId="0" applyFont="1" applyFill="1" applyBorder="1" applyAlignment="1" applyProtection="1">
      <alignment horizontal="center" wrapText="1"/>
    </xf>
    <xf numFmtId="14" fontId="40" fillId="0" borderId="8" xfId="0" applyNumberFormat="1" applyFont="1" applyBorder="1" applyAlignment="1" applyProtection="1">
      <alignment horizontal="center" wrapText="1"/>
      <protection locked="0"/>
    </xf>
    <xf numFmtId="0" fontId="61" fillId="8" borderId="8" xfId="0" applyFont="1" applyFill="1" applyBorder="1" applyAlignment="1" applyProtection="1">
      <alignment horizontal="center" vertical="center" wrapText="1"/>
    </xf>
    <xf numFmtId="0" fontId="61" fillId="8" borderId="16" xfId="0" applyFont="1" applyFill="1" applyBorder="1" applyAlignment="1" applyProtection="1">
      <alignment horizontal="center" vertical="center" wrapText="1"/>
    </xf>
    <xf numFmtId="164" fontId="40" fillId="11" borderId="0" xfId="0" applyNumberFormat="1" applyFont="1" applyFill="1" applyBorder="1" applyAlignment="1" applyProtection="1">
      <alignment horizontal="center" shrinkToFit="1"/>
    </xf>
    <xf numFmtId="164" fontId="53" fillId="11" borderId="0" xfId="0" applyNumberFormat="1" applyFont="1" applyFill="1" applyBorder="1" applyAlignment="1" applyProtection="1">
      <alignment horizontal="center" shrinkToFit="1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  <protection locked="0"/>
    </xf>
    <xf numFmtId="167" fontId="39" fillId="9" borderId="8" xfId="1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40" fillId="0" borderId="0" xfId="0" applyNumberFormat="1" applyFont="1" applyFill="1" applyBorder="1" applyAlignment="1" applyProtection="1">
      <alignment horizontal="center" vertical="center"/>
    </xf>
    <xf numFmtId="9" fontId="38" fillId="0" borderId="0" xfId="0" applyNumberFormat="1" applyFont="1" applyFill="1" applyBorder="1" applyAlignment="1" applyProtection="1">
      <alignment horizontal="center" wrapText="1"/>
    </xf>
    <xf numFmtId="0" fontId="44" fillId="8" borderId="22" xfId="0" applyFont="1" applyFill="1" applyBorder="1" applyAlignment="1" applyProtection="1">
      <alignment horizontal="center" vertical="center" wrapText="1"/>
    </xf>
    <xf numFmtId="0" fontId="44" fillId="8" borderId="10" xfId="0" applyFont="1" applyFill="1" applyBorder="1" applyAlignment="1" applyProtection="1">
      <alignment horizontal="center" vertical="center" wrapText="1"/>
    </xf>
    <xf numFmtId="0" fontId="47" fillId="9" borderId="8" xfId="0" applyFont="1" applyFill="1" applyBorder="1" applyAlignment="1" applyProtection="1">
      <alignment wrapText="1"/>
    </xf>
    <xf numFmtId="0" fontId="20" fillId="9" borderId="8" xfId="0" applyFont="1" applyFill="1" applyBorder="1" applyAlignment="1" applyProtection="1">
      <alignment wrapText="1"/>
    </xf>
    <xf numFmtId="0" fontId="47" fillId="9" borderId="10" xfId="0" applyFont="1" applyFill="1" applyBorder="1" applyAlignment="1" applyProtection="1">
      <alignment wrapText="1"/>
    </xf>
    <xf numFmtId="0" fontId="47" fillId="9" borderId="8" xfId="0" applyFont="1" applyFill="1" applyBorder="1" applyAlignment="1" applyProtection="1">
      <alignment vertical="top"/>
    </xf>
    <xf numFmtId="0" fontId="20" fillId="9" borderId="8" xfId="0" applyFont="1" applyFill="1" applyBorder="1" applyAlignment="1" applyProtection="1">
      <alignment vertical="top"/>
    </xf>
    <xf numFmtId="0" fontId="47" fillId="9" borderId="8" xfId="0" applyFont="1" applyFill="1" applyBorder="1" applyProtection="1"/>
    <xf numFmtId="0" fontId="20" fillId="9" borderId="8" xfId="0" applyFont="1" applyFill="1" applyBorder="1" applyProtection="1"/>
    <xf numFmtId="0" fontId="41" fillId="0" borderId="11" xfId="0" applyFont="1" applyFill="1" applyBorder="1" applyAlignment="1" applyProtection="1">
      <alignment horizontal="center" vertical="top" wrapText="1"/>
      <protection locked="0"/>
    </xf>
    <xf numFmtId="0" fontId="41" fillId="0" borderId="18" xfId="0" applyFont="1" applyFill="1" applyBorder="1" applyAlignment="1" applyProtection="1">
      <alignment horizontal="center" vertical="top" wrapText="1"/>
      <protection locked="0"/>
    </xf>
    <xf numFmtId="0" fontId="41" fillId="0" borderId="12" xfId="0" applyFont="1" applyFill="1" applyBorder="1" applyAlignment="1" applyProtection="1">
      <alignment horizontal="center" vertical="top" wrapText="1"/>
      <protection locked="0"/>
    </xf>
    <xf numFmtId="0" fontId="41" fillId="0" borderId="13" xfId="0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Border="1" applyAlignment="1" applyProtection="1">
      <alignment horizontal="center" vertical="top" wrapText="1"/>
      <protection locked="0"/>
    </xf>
    <xf numFmtId="0" fontId="41" fillId="0" borderId="9" xfId="0" applyFont="1" applyFill="1" applyBorder="1" applyAlignment="1" applyProtection="1">
      <alignment horizontal="center" vertical="top" wrapText="1"/>
      <protection locked="0"/>
    </xf>
    <xf numFmtId="0" fontId="41" fillId="0" borderId="14" xfId="0" applyFont="1" applyFill="1" applyBorder="1" applyAlignment="1" applyProtection="1">
      <alignment horizontal="center" vertical="top" wrapText="1"/>
      <protection locked="0"/>
    </xf>
    <xf numFmtId="0" fontId="41" fillId="0" borderId="17" xfId="0" applyFont="1" applyFill="1" applyBorder="1" applyAlignment="1" applyProtection="1">
      <alignment horizontal="center" vertical="top" wrapText="1"/>
      <protection locked="0"/>
    </xf>
    <xf numFmtId="0" fontId="41" fillId="0" borderId="15" xfId="0" applyFont="1" applyFill="1" applyBorder="1" applyAlignment="1" applyProtection="1">
      <alignment horizontal="center" vertical="top" wrapText="1"/>
      <protection locked="0"/>
    </xf>
    <xf numFmtId="0" fontId="44" fillId="9" borderId="8" xfId="0" applyFont="1" applyFill="1" applyBorder="1" applyAlignment="1" applyProtection="1">
      <alignment horizontal="left" vertical="center" wrapText="1"/>
    </xf>
    <xf numFmtId="0" fontId="21" fillId="9" borderId="8" xfId="0" applyFont="1" applyFill="1" applyBorder="1" applyAlignment="1" applyProtection="1">
      <alignment wrapText="1"/>
    </xf>
    <xf numFmtId="0" fontId="59" fillId="7" borderId="0" xfId="0" applyFont="1" applyFill="1" applyBorder="1" applyAlignment="1" applyProtection="1">
      <alignment wrapText="1"/>
    </xf>
    <xf numFmtId="0" fontId="59" fillId="7" borderId="0" xfId="0" applyFont="1" applyFill="1" applyBorder="1" applyAlignment="1" applyProtection="1"/>
    <xf numFmtId="0" fontId="44" fillId="9" borderId="8" xfId="0" applyFont="1" applyFill="1" applyBorder="1" applyAlignment="1" applyProtection="1">
      <alignment horizontal="left" vertical="center" wrapText="1" indent="4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0" fillId="0" borderId="4" xfId="0" applyFont="1" applyBorder="1" applyAlignment="1" applyProtection="1">
      <alignment vertical="top"/>
      <protection locked="0"/>
    </xf>
    <xf numFmtId="164" fontId="11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2"/>
      </font>
    </dxf>
    <dxf>
      <font>
        <color theme="2"/>
      </font>
    </dxf>
    <dxf>
      <font>
        <color theme="2"/>
      </font>
    </dxf>
  </dxfs>
  <tableStyles count="0" defaultTableStyle="TableStyleMedium2" defaultPivotStyle="PivotStyleLight16"/>
  <colors>
    <mruColors>
      <color rgb="FF0C598E"/>
      <color rgb="FFE32328"/>
      <color rgb="FFFF0000"/>
      <color rgb="FFFFFFCC"/>
      <color rgb="FFFFFF99"/>
      <color rgb="FFFF6600"/>
      <color rgb="FFFF9933"/>
      <color rgb="FFE1E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5292</xdr:colOff>
      <xdr:row>0</xdr:row>
      <xdr:rowOff>86942</xdr:rowOff>
    </xdr:from>
    <xdr:to>
      <xdr:col>1</xdr:col>
      <xdr:colOff>464860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2" y="86942"/>
          <a:ext cx="1332534" cy="389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012"/>
  <sheetViews>
    <sheetView showGridLines="0" tabSelected="1" zoomScale="90" zoomScaleNormal="90" zoomScaleSheetLayoutView="83" zoomScalePageLayoutView="80" workbookViewId="0">
      <selection activeCell="A52" sqref="A52:T52"/>
    </sheetView>
  </sheetViews>
  <sheetFormatPr defaultColWidth="14.42578125" defaultRowHeight="0" customHeight="1" zeroHeight="1" x14ac:dyDescent="0.2"/>
  <cols>
    <col min="1" max="1" width="12.140625" style="122" customWidth="1"/>
    <col min="2" max="2" width="14.28515625" style="122" customWidth="1"/>
    <col min="3" max="3" width="12.7109375" style="122" customWidth="1"/>
    <col min="4" max="4" width="15.5703125" style="122" customWidth="1"/>
    <col min="5" max="5" width="12.28515625" style="122" customWidth="1"/>
    <col min="6" max="12" width="12.5703125" style="122" customWidth="1"/>
    <col min="13" max="13" width="13.85546875" style="122" customWidth="1"/>
    <col min="14" max="18" width="12.5703125" style="122" customWidth="1"/>
    <col min="19" max="19" width="11.42578125" style="122" customWidth="1"/>
    <col min="20" max="20" width="23.5703125" style="122" customWidth="1"/>
    <col min="21" max="21" width="8.7109375" style="59" customWidth="1"/>
    <col min="22" max="26" width="14.42578125" style="59" customWidth="1"/>
    <col min="27" max="16371" width="14.42578125" style="59"/>
    <col min="16372" max="16384" width="40.85546875" style="59" customWidth="1"/>
  </cols>
  <sheetData>
    <row r="1" spans="1:21" ht="38.1" customHeight="1" x14ac:dyDescent="0.25">
      <c r="A1" s="179" t="s">
        <v>31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58"/>
    </row>
    <row r="2" spans="1:21" ht="9.9499999999999993" customHeight="1" x14ac:dyDescent="0.25">
      <c r="A2" s="60"/>
      <c r="B2" s="61"/>
      <c r="C2" s="61"/>
      <c r="D2" s="62"/>
      <c r="E2" s="61"/>
      <c r="F2" s="62"/>
      <c r="G2" s="63"/>
      <c r="H2" s="64"/>
      <c r="I2" s="64"/>
      <c r="J2" s="64"/>
      <c r="K2" s="64"/>
      <c r="L2" s="64"/>
      <c r="M2" s="64"/>
      <c r="N2" s="62"/>
      <c r="O2" s="61"/>
      <c r="P2" s="61"/>
      <c r="Q2" s="61"/>
      <c r="R2" s="61"/>
      <c r="S2" s="61"/>
      <c r="T2" s="65">
        <f>-1+(T7*T11)</f>
        <v>58345040.25</v>
      </c>
      <c r="U2" s="58"/>
    </row>
    <row r="3" spans="1:21" ht="17.25" customHeight="1" x14ac:dyDescent="0.4">
      <c r="A3" s="60"/>
      <c r="B3" s="66"/>
      <c r="C3" s="62"/>
      <c r="D3" s="62"/>
      <c r="E3" s="62"/>
      <c r="F3" s="67"/>
      <c r="G3" s="68"/>
      <c r="H3" s="61"/>
      <c r="I3" s="66"/>
      <c r="J3" s="62"/>
      <c r="K3" s="61"/>
      <c r="L3" s="69"/>
      <c r="M3" s="61"/>
      <c r="N3" s="61"/>
      <c r="O3" s="70"/>
      <c r="P3" s="70"/>
      <c r="Q3" s="70"/>
      <c r="R3" s="70"/>
      <c r="S3" s="70"/>
      <c r="T3" s="71"/>
      <c r="U3" s="72"/>
    </row>
    <row r="4" spans="1:21" ht="37.5" hidden="1" customHeight="1" x14ac:dyDescent="0.25">
      <c r="A4" s="181"/>
      <c r="B4" s="182"/>
      <c r="C4" s="182"/>
      <c r="D4" s="182"/>
      <c r="E4" s="182"/>
      <c r="F4" s="70"/>
      <c r="G4" s="70"/>
      <c r="H4" s="61"/>
      <c r="I4" s="183" t="s">
        <v>3</v>
      </c>
      <c r="J4" s="184"/>
      <c r="K4" s="183"/>
      <c r="L4" s="184"/>
      <c r="M4" s="61"/>
      <c r="N4" s="61"/>
      <c r="O4" s="73"/>
      <c r="P4" s="73"/>
      <c r="Q4" s="73"/>
      <c r="R4" s="73"/>
      <c r="S4" s="73"/>
      <c r="T4" s="74"/>
      <c r="U4" s="72"/>
    </row>
    <row r="5" spans="1:21" ht="12" customHeight="1" x14ac:dyDescent="0.25">
      <c r="A5" s="75"/>
      <c r="B5" s="76"/>
      <c r="C5" s="77"/>
      <c r="D5" s="77"/>
      <c r="E5" s="77"/>
      <c r="F5" s="78"/>
      <c r="G5" s="64"/>
      <c r="H5" s="64"/>
      <c r="I5" s="64"/>
      <c r="J5" s="79"/>
      <c r="K5" s="185"/>
      <c r="L5" s="186"/>
      <c r="M5" s="76"/>
      <c r="N5" s="76"/>
      <c r="O5" s="187" t="s">
        <v>25</v>
      </c>
      <c r="P5" s="187"/>
      <c r="Q5" s="187"/>
      <c r="R5" s="187"/>
      <c r="S5" s="187"/>
      <c r="T5" s="187"/>
      <c r="U5" s="72"/>
    </row>
    <row r="6" spans="1:21" ht="18" customHeight="1" x14ac:dyDescent="0.25">
      <c r="A6" s="192" t="s">
        <v>2</v>
      </c>
      <c r="B6" s="193"/>
      <c r="C6" s="193"/>
      <c r="D6" s="193"/>
      <c r="E6" s="77"/>
      <c r="F6" s="190" t="s">
        <v>19</v>
      </c>
      <c r="G6" s="191"/>
      <c r="H6" s="188">
        <v>12</v>
      </c>
      <c r="I6" s="80"/>
      <c r="J6" s="190" t="s">
        <v>40</v>
      </c>
      <c r="K6" s="190"/>
      <c r="L6" s="156">
        <v>10000</v>
      </c>
      <c r="M6" s="156"/>
      <c r="N6" s="80"/>
      <c r="O6" s="187"/>
      <c r="P6" s="187"/>
      <c r="Q6" s="187"/>
      <c r="R6" s="187"/>
      <c r="S6" s="187"/>
      <c r="T6" s="187"/>
      <c r="U6" s="72"/>
    </row>
    <row r="7" spans="1:21" ht="18" customHeight="1" x14ac:dyDescent="0.25">
      <c r="A7" s="154" t="s">
        <v>95</v>
      </c>
      <c r="B7" s="155"/>
      <c r="C7" s="157"/>
      <c r="D7" s="157"/>
      <c r="E7" s="77"/>
      <c r="F7" s="191"/>
      <c r="G7" s="191"/>
      <c r="H7" s="189"/>
      <c r="I7" s="80"/>
      <c r="J7" s="190"/>
      <c r="K7" s="190"/>
      <c r="L7" s="156"/>
      <c r="M7" s="156"/>
      <c r="N7" s="80"/>
      <c r="O7" s="194" t="s">
        <v>101</v>
      </c>
      <c r="P7" s="194"/>
      <c r="Q7" s="194"/>
      <c r="R7" s="194"/>
      <c r="S7" s="194"/>
      <c r="T7" s="195">
        <f>T43/H6</f>
        <v>8285</v>
      </c>
      <c r="U7" s="72"/>
    </row>
    <row r="8" spans="1:21" ht="20.100000000000001" customHeight="1" x14ac:dyDescent="0.25">
      <c r="A8" s="154" t="s">
        <v>93</v>
      </c>
      <c r="B8" s="155"/>
      <c r="C8" s="157"/>
      <c r="D8" s="157"/>
      <c r="E8" s="77"/>
      <c r="F8" s="81"/>
      <c r="G8" s="80"/>
      <c r="H8" s="80"/>
      <c r="I8" s="80"/>
      <c r="J8" s="82"/>
      <c r="K8" s="80"/>
      <c r="L8" s="83"/>
      <c r="M8" s="83"/>
      <c r="N8" s="80"/>
      <c r="O8" s="194"/>
      <c r="P8" s="194"/>
      <c r="Q8" s="194"/>
      <c r="R8" s="194"/>
      <c r="S8" s="194"/>
      <c r="T8" s="195"/>
      <c r="U8" s="72"/>
    </row>
    <row r="9" spans="1:21" ht="23.25" customHeight="1" x14ac:dyDescent="0.25">
      <c r="A9" s="154" t="s">
        <v>7</v>
      </c>
      <c r="B9" s="155"/>
      <c r="C9" s="196"/>
      <c r="D9" s="196"/>
      <c r="E9" s="77"/>
      <c r="F9" s="158" t="s">
        <v>39</v>
      </c>
      <c r="G9" s="159"/>
      <c r="H9" s="160"/>
      <c r="I9" s="164" t="s">
        <v>96</v>
      </c>
      <c r="J9" s="164"/>
      <c r="K9" s="158" t="s">
        <v>97</v>
      </c>
      <c r="L9" s="160"/>
      <c r="M9" s="215" t="s">
        <v>102</v>
      </c>
      <c r="N9" s="80"/>
      <c r="O9" s="133" t="s">
        <v>35</v>
      </c>
      <c r="P9" s="134"/>
      <c r="Q9" s="134"/>
      <c r="R9" s="134"/>
      <c r="S9" s="135"/>
      <c r="T9" s="210">
        <f>IF(F11="option 1 - Fixed Expense Ratio",M11,J13)</f>
        <v>0.15</v>
      </c>
      <c r="U9" s="72"/>
    </row>
    <row r="10" spans="1:21" ht="19.899999999999999" customHeight="1" x14ac:dyDescent="0.25">
      <c r="A10" s="197" t="s">
        <v>27</v>
      </c>
      <c r="B10" s="198"/>
      <c r="C10" s="157"/>
      <c r="D10" s="157"/>
      <c r="E10" s="77"/>
      <c r="F10" s="161"/>
      <c r="G10" s="162"/>
      <c r="H10" s="163"/>
      <c r="I10" s="165"/>
      <c r="J10" s="165"/>
      <c r="K10" s="161"/>
      <c r="L10" s="163"/>
      <c r="M10" s="216"/>
      <c r="N10" s="80"/>
      <c r="O10" s="136"/>
      <c r="P10" s="137"/>
      <c r="Q10" s="137"/>
      <c r="R10" s="137"/>
      <c r="S10" s="138"/>
      <c r="T10" s="210"/>
      <c r="U10" s="72"/>
    </row>
    <row r="11" spans="1:21" ht="18" customHeight="1" x14ac:dyDescent="0.25">
      <c r="A11" s="197" t="s">
        <v>30</v>
      </c>
      <c r="B11" s="198"/>
      <c r="C11" s="157"/>
      <c r="D11" s="157"/>
      <c r="E11" s="144"/>
      <c r="F11" s="204" t="s">
        <v>75</v>
      </c>
      <c r="G11" s="205"/>
      <c r="H11" s="206"/>
      <c r="I11" s="166" t="s">
        <v>33</v>
      </c>
      <c r="J11" s="167"/>
      <c r="K11" s="170" t="s">
        <v>99</v>
      </c>
      <c r="L11" s="171"/>
      <c r="M11" s="174">
        <f xml:space="preserve"> IF(I11="service business",VLOOKUP(K11,Val!C7:D9,2,TRUE), VLOOKUP(K11,Val!C11:D13,2,TRUE))</f>
        <v>0.5</v>
      </c>
      <c r="N11" s="84"/>
      <c r="O11" s="145" t="s">
        <v>104</v>
      </c>
      <c r="P11" s="146"/>
      <c r="Q11" s="146"/>
      <c r="R11" s="146"/>
      <c r="S11" s="147"/>
      <c r="T11" s="176">
        <f>((1-T9)*T7)*J14</f>
        <v>7042.25</v>
      </c>
      <c r="U11" s="72"/>
    </row>
    <row r="12" spans="1:21" ht="18" customHeight="1" x14ac:dyDescent="0.25">
      <c r="A12" s="197" t="s">
        <v>28</v>
      </c>
      <c r="B12" s="198"/>
      <c r="C12" s="157"/>
      <c r="D12" s="157"/>
      <c r="E12" s="144"/>
      <c r="F12" s="207"/>
      <c r="G12" s="208"/>
      <c r="H12" s="209"/>
      <c r="I12" s="168"/>
      <c r="J12" s="169"/>
      <c r="K12" s="172"/>
      <c r="L12" s="173"/>
      <c r="M12" s="175"/>
      <c r="N12" s="84"/>
      <c r="O12" s="148"/>
      <c r="P12" s="149"/>
      <c r="Q12" s="149"/>
      <c r="R12" s="149"/>
      <c r="S12" s="150"/>
      <c r="T12" s="177"/>
      <c r="U12" s="72"/>
    </row>
    <row r="13" spans="1:21" ht="20.25" customHeight="1" x14ac:dyDescent="0.25">
      <c r="A13" s="197" t="s">
        <v>94</v>
      </c>
      <c r="B13" s="198"/>
      <c r="C13" s="199"/>
      <c r="D13" s="199"/>
      <c r="E13" s="144"/>
      <c r="F13" s="142" t="s">
        <v>100</v>
      </c>
      <c r="G13" s="142"/>
      <c r="H13" s="142"/>
      <c r="I13" s="142"/>
      <c r="J13" s="143">
        <v>0.15</v>
      </c>
      <c r="K13" s="143"/>
      <c r="L13" s="85"/>
      <c r="M13" s="214"/>
      <c r="N13" s="214"/>
      <c r="O13" s="148"/>
      <c r="P13" s="149"/>
      <c r="Q13" s="149"/>
      <c r="R13" s="149"/>
      <c r="S13" s="150"/>
      <c r="T13" s="177"/>
      <c r="U13" s="72"/>
    </row>
    <row r="14" spans="1:21" ht="22.15" customHeight="1" x14ac:dyDescent="0.25">
      <c r="A14" s="86"/>
      <c r="B14" s="64"/>
      <c r="C14" s="87"/>
      <c r="D14" s="87"/>
      <c r="E14" s="144"/>
      <c r="F14" s="142" t="s">
        <v>77</v>
      </c>
      <c r="G14" s="142"/>
      <c r="H14" s="142"/>
      <c r="I14" s="142"/>
      <c r="J14" s="143">
        <v>1</v>
      </c>
      <c r="K14" s="143"/>
      <c r="L14" s="88"/>
      <c r="M14" s="213"/>
      <c r="N14" s="213"/>
      <c r="O14" s="151"/>
      <c r="P14" s="152"/>
      <c r="Q14" s="152"/>
      <c r="R14" s="152"/>
      <c r="S14" s="153"/>
      <c r="T14" s="178"/>
      <c r="U14" s="89"/>
    </row>
    <row r="15" spans="1:21" ht="18.75" hidden="1" x14ac:dyDescent="0.25">
      <c r="A15" s="139" t="s">
        <v>36</v>
      </c>
      <c r="B15" s="90"/>
      <c r="C15" s="90"/>
      <c r="D15" s="90"/>
      <c r="E15" s="144"/>
      <c r="F15" s="91"/>
      <c r="G15" s="91"/>
      <c r="H15" s="91"/>
      <c r="I15" s="91"/>
      <c r="J15" s="92"/>
      <c r="K15" s="92"/>
      <c r="L15" s="93"/>
      <c r="M15" s="93"/>
      <c r="N15" s="84"/>
      <c r="O15" s="212"/>
      <c r="P15" s="212"/>
      <c r="Q15" s="212"/>
      <c r="R15" s="212"/>
      <c r="S15" s="212"/>
      <c r="T15" s="211"/>
      <c r="U15" s="94"/>
    </row>
    <row r="16" spans="1:21" ht="27" customHeight="1" x14ac:dyDescent="0.25">
      <c r="A16" s="140"/>
      <c r="B16" s="90"/>
      <c r="C16" s="90"/>
      <c r="D16" s="90"/>
      <c r="E16" s="144"/>
      <c r="F16" s="91"/>
      <c r="G16" s="91"/>
      <c r="H16" s="91"/>
      <c r="I16" s="91"/>
      <c r="J16" s="92"/>
      <c r="K16" s="92"/>
      <c r="L16" s="93"/>
      <c r="M16" s="93"/>
      <c r="N16" s="84"/>
      <c r="O16" s="212"/>
      <c r="P16" s="212"/>
      <c r="Q16" s="212"/>
      <c r="R16" s="212"/>
      <c r="S16" s="212"/>
      <c r="T16" s="211"/>
      <c r="U16" s="94"/>
    </row>
    <row r="17" spans="1:21" ht="17.25" customHeight="1" x14ac:dyDescent="0.25">
      <c r="A17" s="141"/>
      <c r="B17" s="95" t="s">
        <v>37</v>
      </c>
      <c r="C17" s="90"/>
      <c r="D17" s="90"/>
      <c r="E17" s="96"/>
      <c r="F17" s="96"/>
      <c r="G17" s="96"/>
      <c r="H17" s="96"/>
      <c r="I17" s="97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8"/>
      <c r="U17" s="94"/>
    </row>
    <row r="18" spans="1:21" ht="42.4" customHeight="1" x14ac:dyDescent="0.2">
      <c r="A18" s="99" t="s">
        <v>13</v>
      </c>
      <c r="B18" s="99" t="s">
        <v>22</v>
      </c>
      <c r="C18" s="99" t="s">
        <v>24</v>
      </c>
      <c r="D18" s="99" t="s">
        <v>21</v>
      </c>
      <c r="E18" s="200" t="s">
        <v>41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1"/>
      <c r="T18" s="99" t="s">
        <v>23</v>
      </c>
      <c r="U18" s="202"/>
    </row>
    <row r="19" spans="1:21" ht="28.5" customHeight="1" x14ac:dyDescent="0.2">
      <c r="A19" s="100">
        <v>1</v>
      </c>
      <c r="B19" s="101">
        <v>44409</v>
      </c>
      <c r="C19" s="102"/>
      <c r="D19" s="103">
        <v>9500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>
        <f t="shared" ref="T19:T42" si="0">SUM(D19,-(SUM(E19:S19)))</f>
        <v>9500</v>
      </c>
      <c r="U19" s="203"/>
    </row>
    <row r="20" spans="1:21" ht="28.5" customHeight="1" x14ac:dyDescent="0.25">
      <c r="A20" s="106">
        <v>2</v>
      </c>
      <c r="B20" s="107">
        <f>IF($B$17="Ascending",EDATE(B19,1),EDATE(B19,-1))</f>
        <v>44440</v>
      </c>
      <c r="C20" s="102"/>
      <c r="D20" s="103">
        <v>11200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5">
        <f t="shared" si="0"/>
        <v>11200</v>
      </c>
      <c r="U20" s="108"/>
    </row>
    <row r="21" spans="1:21" ht="28.5" customHeight="1" x14ac:dyDescent="0.25">
      <c r="A21" s="100">
        <v>3</v>
      </c>
      <c r="B21" s="107">
        <f t="shared" ref="B21:B30" si="1">IF($B$17="Ascending",EDATE(B20,1),EDATE(B20,-1))</f>
        <v>44470</v>
      </c>
      <c r="C21" s="102"/>
      <c r="D21" s="103">
        <v>10500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>
        <f t="shared" si="0"/>
        <v>10500</v>
      </c>
      <c r="U21" s="108"/>
    </row>
    <row r="22" spans="1:21" ht="28.5" customHeight="1" x14ac:dyDescent="0.2">
      <c r="A22" s="106">
        <v>4</v>
      </c>
      <c r="B22" s="107">
        <f t="shared" si="1"/>
        <v>44501</v>
      </c>
      <c r="C22" s="102"/>
      <c r="D22" s="103">
        <v>9000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5">
        <f t="shared" si="0"/>
        <v>9000</v>
      </c>
      <c r="U22" s="109"/>
    </row>
    <row r="23" spans="1:21" ht="28.5" customHeight="1" x14ac:dyDescent="0.2">
      <c r="A23" s="100">
        <v>5</v>
      </c>
      <c r="B23" s="107">
        <f t="shared" si="1"/>
        <v>44531</v>
      </c>
      <c r="C23" s="102"/>
      <c r="D23" s="103">
        <v>1120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>
        <f t="shared" si="0"/>
        <v>1120</v>
      </c>
      <c r="U23" s="110"/>
    </row>
    <row r="24" spans="1:21" ht="28.5" customHeight="1" x14ac:dyDescent="0.25">
      <c r="A24" s="106">
        <v>6</v>
      </c>
      <c r="B24" s="107">
        <f t="shared" si="1"/>
        <v>44562</v>
      </c>
      <c r="C24" s="102"/>
      <c r="D24" s="103">
        <v>15000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>
        <f t="shared" si="0"/>
        <v>15000</v>
      </c>
      <c r="U24" s="111"/>
    </row>
    <row r="25" spans="1:21" ht="28.5" customHeight="1" x14ac:dyDescent="0.2">
      <c r="A25" s="100">
        <v>7</v>
      </c>
      <c r="B25" s="107">
        <f t="shared" si="1"/>
        <v>44593</v>
      </c>
      <c r="C25" s="102"/>
      <c r="D25" s="103">
        <v>10000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>
        <f t="shared" si="0"/>
        <v>10000</v>
      </c>
    </row>
    <row r="26" spans="1:21" ht="28.5" customHeight="1" x14ac:dyDescent="0.2">
      <c r="A26" s="106">
        <v>8</v>
      </c>
      <c r="B26" s="107">
        <f t="shared" si="1"/>
        <v>44621</v>
      </c>
      <c r="C26" s="102"/>
      <c r="D26" s="103">
        <v>5700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5">
        <f t="shared" si="0"/>
        <v>5700</v>
      </c>
    </row>
    <row r="27" spans="1:21" ht="28.5" customHeight="1" x14ac:dyDescent="0.2">
      <c r="A27" s="100">
        <v>9</v>
      </c>
      <c r="B27" s="107">
        <f t="shared" si="1"/>
        <v>44652</v>
      </c>
      <c r="C27" s="102"/>
      <c r="D27" s="103">
        <v>12000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>
        <f t="shared" si="0"/>
        <v>12000</v>
      </c>
    </row>
    <row r="28" spans="1:21" ht="28.5" customHeight="1" x14ac:dyDescent="0.2">
      <c r="A28" s="100">
        <v>10</v>
      </c>
      <c r="B28" s="107">
        <f t="shared" si="1"/>
        <v>44682</v>
      </c>
      <c r="C28" s="102"/>
      <c r="D28" s="103">
        <v>13000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5">
        <f t="shared" si="0"/>
        <v>13000</v>
      </c>
    </row>
    <row r="29" spans="1:21" ht="28.5" customHeight="1" x14ac:dyDescent="0.25">
      <c r="A29" s="106">
        <v>11</v>
      </c>
      <c r="B29" s="107">
        <f t="shared" si="1"/>
        <v>44713</v>
      </c>
      <c r="C29" s="102"/>
      <c r="D29" s="103">
        <v>1200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>
        <f t="shared" si="0"/>
        <v>1200</v>
      </c>
      <c r="U29" s="112"/>
    </row>
    <row r="30" spans="1:21" ht="28.5" customHeight="1" x14ac:dyDescent="0.25">
      <c r="A30" s="100">
        <v>12</v>
      </c>
      <c r="B30" s="107">
        <f t="shared" si="1"/>
        <v>44743</v>
      </c>
      <c r="C30" s="102"/>
      <c r="D30" s="103">
        <v>1200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>
        <f t="shared" si="0"/>
        <v>1200</v>
      </c>
      <c r="U30" s="112"/>
    </row>
    <row r="31" spans="1:21" ht="28.5" customHeight="1" x14ac:dyDescent="0.25">
      <c r="A31" s="113">
        <v>13</v>
      </c>
      <c r="B31" s="107">
        <f>IF($B$17="Ascending",EDATE(B30,1),EDATE(B30,-1))</f>
        <v>44774</v>
      </c>
      <c r="C31" s="102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5">
        <f t="shared" si="0"/>
        <v>0</v>
      </c>
      <c r="U31" s="112"/>
    </row>
    <row r="32" spans="1:21" ht="28.5" customHeight="1" x14ac:dyDescent="0.25">
      <c r="A32" s="114">
        <v>14</v>
      </c>
      <c r="B32" s="107">
        <f t="shared" ref="B32:B42" si="2">IF($B$17="Ascending",EDATE(B31,1),EDATE(B31,-1))</f>
        <v>44805</v>
      </c>
      <c r="C32" s="102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15"/>
      <c r="O32" s="115"/>
      <c r="P32" s="115"/>
      <c r="Q32" s="115"/>
      <c r="R32" s="115"/>
      <c r="S32" s="115"/>
      <c r="T32" s="105">
        <f t="shared" si="0"/>
        <v>0</v>
      </c>
      <c r="U32" s="112"/>
    </row>
    <row r="33" spans="1:21" ht="28.5" customHeight="1" x14ac:dyDescent="0.25">
      <c r="A33" s="113">
        <v>15</v>
      </c>
      <c r="B33" s="107">
        <f t="shared" si="2"/>
        <v>44835</v>
      </c>
      <c r="C33" s="102"/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15"/>
      <c r="O33" s="115"/>
      <c r="P33" s="115"/>
      <c r="Q33" s="115"/>
      <c r="R33" s="115"/>
      <c r="S33" s="115"/>
      <c r="T33" s="105">
        <f t="shared" si="0"/>
        <v>0</v>
      </c>
      <c r="U33" s="112"/>
    </row>
    <row r="34" spans="1:21" ht="28.5" customHeight="1" x14ac:dyDescent="0.25">
      <c r="A34" s="114">
        <v>16</v>
      </c>
      <c r="B34" s="107">
        <f t="shared" si="2"/>
        <v>44866</v>
      </c>
      <c r="C34" s="10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15"/>
      <c r="O34" s="115"/>
      <c r="P34" s="115"/>
      <c r="Q34" s="115"/>
      <c r="R34" s="115"/>
      <c r="S34" s="115"/>
      <c r="T34" s="105">
        <f t="shared" si="0"/>
        <v>0</v>
      </c>
      <c r="U34" s="112"/>
    </row>
    <row r="35" spans="1:21" ht="28.5" customHeight="1" x14ac:dyDescent="0.25">
      <c r="A35" s="113">
        <v>17</v>
      </c>
      <c r="B35" s="107">
        <f t="shared" si="2"/>
        <v>44896</v>
      </c>
      <c r="C35" s="102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15"/>
      <c r="O35" s="115"/>
      <c r="P35" s="115"/>
      <c r="Q35" s="115"/>
      <c r="R35" s="115"/>
      <c r="S35" s="115"/>
      <c r="T35" s="105">
        <f t="shared" si="0"/>
        <v>0</v>
      </c>
      <c r="U35" s="112"/>
    </row>
    <row r="36" spans="1:21" ht="28.5" customHeight="1" x14ac:dyDescent="0.25">
      <c r="A36" s="114">
        <v>18</v>
      </c>
      <c r="B36" s="107">
        <f t="shared" si="2"/>
        <v>44927</v>
      </c>
      <c r="C36" s="102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15"/>
      <c r="O36" s="115"/>
      <c r="P36" s="115"/>
      <c r="Q36" s="115"/>
      <c r="R36" s="115"/>
      <c r="S36" s="115"/>
      <c r="T36" s="105">
        <f t="shared" si="0"/>
        <v>0</v>
      </c>
      <c r="U36" s="112"/>
    </row>
    <row r="37" spans="1:21" ht="28.5" customHeight="1" x14ac:dyDescent="0.25">
      <c r="A37" s="114">
        <v>19</v>
      </c>
      <c r="B37" s="107">
        <f t="shared" si="2"/>
        <v>44958</v>
      </c>
      <c r="C37" s="102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15"/>
      <c r="O37" s="115"/>
      <c r="P37" s="115"/>
      <c r="Q37" s="115"/>
      <c r="R37" s="115"/>
      <c r="S37" s="115"/>
      <c r="T37" s="105">
        <f t="shared" si="0"/>
        <v>0</v>
      </c>
      <c r="U37" s="112"/>
    </row>
    <row r="38" spans="1:21" ht="28.5" customHeight="1" x14ac:dyDescent="0.25">
      <c r="A38" s="113">
        <v>20</v>
      </c>
      <c r="B38" s="107">
        <f t="shared" si="2"/>
        <v>44986</v>
      </c>
      <c r="C38" s="102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15"/>
      <c r="O38" s="115"/>
      <c r="P38" s="115"/>
      <c r="Q38" s="115"/>
      <c r="R38" s="115"/>
      <c r="S38" s="115"/>
      <c r="T38" s="105">
        <f t="shared" si="0"/>
        <v>0</v>
      </c>
      <c r="U38" s="112"/>
    </row>
    <row r="39" spans="1:21" ht="28.5" customHeight="1" x14ac:dyDescent="0.25">
      <c r="A39" s="114">
        <v>21</v>
      </c>
      <c r="B39" s="107">
        <f t="shared" si="2"/>
        <v>45017</v>
      </c>
      <c r="C39" s="102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15"/>
      <c r="O39" s="115"/>
      <c r="P39" s="115"/>
      <c r="Q39" s="115"/>
      <c r="R39" s="115"/>
      <c r="S39" s="115"/>
      <c r="T39" s="105">
        <f t="shared" si="0"/>
        <v>0</v>
      </c>
      <c r="U39" s="112"/>
    </row>
    <row r="40" spans="1:21" ht="28.5" customHeight="1" x14ac:dyDescent="0.25">
      <c r="A40" s="113">
        <v>22</v>
      </c>
      <c r="B40" s="107">
        <f t="shared" si="2"/>
        <v>45047</v>
      </c>
      <c r="C40" s="102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15"/>
      <c r="O40" s="115"/>
      <c r="P40" s="115"/>
      <c r="Q40" s="115"/>
      <c r="R40" s="115"/>
      <c r="S40" s="115"/>
      <c r="T40" s="105">
        <f t="shared" si="0"/>
        <v>0</v>
      </c>
      <c r="U40" s="112"/>
    </row>
    <row r="41" spans="1:21" ht="28.5" customHeight="1" x14ac:dyDescent="0.25">
      <c r="A41" s="114">
        <v>23</v>
      </c>
      <c r="B41" s="107">
        <f t="shared" si="2"/>
        <v>45078</v>
      </c>
      <c r="C41" s="102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15"/>
      <c r="O41" s="115"/>
      <c r="P41" s="115"/>
      <c r="Q41" s="115"/>
      <c r="R41" s="115"/>
      <c r="S41" s="115"/>
      <c r="T41" s="105">
        <f t="shared" si="0"/>
        <v>0</v>
      </c>
      <c r="U41" s="112"/>
    </row>
    <row r="42" spans="1:21" ht="28.5" customHeight="1" x14ac:dyDescent="0.25">
      <c r="A42" s="113">
        <v>24</v>
      </c>
      <c r="B42" s="107">
        <f t="shared" si="2"/>
        <v>45108</v>
      </c>
      <c r="C42" s="102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15"/>
      <c r="O42" s="115"/>
      <c r="P42" s="115"/>
      <c r="Q42" s="115"/>
      <c r="R42" s="115"/>
      <c r="S42" s="115"/>
      <c r="T42" s="105">
        <f t="shared" si="0"/>
        <v>0</v>
      </c>
      <c r="U42" s="112"/>
    </row>
    <row r="43" spans="1:21" ht="19.5" customHeight="1" x14ac:dyDescent="0.25">
      <c r="A43" s="116" t="s">
        <v>78</v>
      </c>
      <c r="B43" s="117"/>
      <c r="C43" s="117"/>
      <c r="D43" s="118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219" t="s">
        <v>20</v>
      </c>
      <c r="S43" s="219"/>
      <c r="T43" s="119">
        <f>IF(H6=6,SUM(T19:T24),IF(H6=12,SUM(T19:T30),IF(H6=24,SUM(T19:T42))))</f>
        <v>99420</v>
      </c>
      <c r="U43" s="120"/>
    </row>
    <row r="44" spans="1:21" ht="19.5" customHeight="1" x14ac:dyDescent="0.25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6"/>
      <c r="U44" s="120"/>
    </row>
    <row r="45" spans="1:21" ht="19.5" customHeight="1" x14ac:dyDescent="0.25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9"/>
      <c r="U45" s="120"/>
    </row>
    <row r="46" spans="1:21" ht="19.5" customHeight="1" x14ac:dyDescent="0.25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9"/>
      <c r="U46" s="120"/>
    </row>
    <row r="47" spans="1:21" ht="19.5" customHeight="1" x14ac:dyDescent="0.25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2"/>
      <c r="U47" s="120"/>
    </row>
    <row r="48" spans="1:21" ht="15" customHeight="1" x14ac:dyDescent="0.2">
      <c r="A48" s="220" t="s">
        <v>89</v>
      </c>
      <c r="B48" s="222" t="s">
        <v>90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</row>
    <row r="49" spans="1:21" ht="15" customHeight="1" x14ac:dyDescent="0.2">
      <c r="A49" s="221"/>
      <c r="B49" s="222" t="s">
        <v>91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</row>
    <row r="50" spans="1:21" ht="19.5" customHeight="1" x14ac:dyDescent="0.25">
      <c r="A50" s="217" t="s">
        <v>43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120"/>
    </row>
    <row r="51" spans="1:21" ht="19.5" customHeight="1" x14ac:dyDescent="0.25">
      <c r="A51" s="217" t="s">
        <v>42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120"/>
    </row>
    <row r="52" spans="1:21" ht="19.5" customHeight="1" x14ac:dyDescent="0.25">
      <c r="A52" s="233" t="s">
        <v>14</v>
      </c>
      <c r="B52" s="233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120"/>
    </row>
    <row r="53" spans="1:21" ht="19.5" customHeight="1" x14ac:dyDescent="0.25">
      <c r="A53" s="237" t="s">
        <v>15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120"/>
    </row>
    <row r="54" spans="1:21" ht="19.5" customHeight="1" x14ac:dyDescent="0.25">
      <c r="A54" s="237" t="s">
        <v>16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120"/>
    </row>
    <row r="55" spans="1:21" ht="18.75" hidden="1" x14ac:dyDescent="0.25">
      <c r="A55" s="237" t="s">
        <v>17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120"/>
    </row>
    <row r="56" spans="1:21" ht="19.5" customHeight="1" x14ac:dyDescent="0.25">
      <c r="A56" s="237" t="s">
        <v>92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120"/>
    </row>
    <row r="57" spans="1:21" ht="27.75" hidden="1" customHeight="1" x14ac:dyDescent="0.25">
      <c r="A57" s="121"/>
      <c r="L57" s="123"/>
      <c r="U57" s="120"/>
    </row>
    <row r="58" spans="1:21" ht="20.100000000000001" hidden="1" customHeight="1" x14ac:dyDescent="0.4">
      <c r="A58" s="121"/>
      <c r="L58" s="124"/>
      <c r="U58" s="120"/>
    </row>
    <row r="59" spans="1:21" ht="20.100000000000001" hidden="1" customHeight="1" x14ac:dyDescent="0.4">
      <c r="A59" s="121"/>
      <c r="L59" s="124"/>
      <c r="U59" s="120"/>
    </row>
    <row r="60" spans="1:21" ht="27.75" hidden="1" customHeight="1" x14ac:dyDescent="0.25">
      <c r="A60" s="121"/>
      <c r="L60" s="123"/>
      <c r="U60" s="120"/>
    </row>
    <row r="61" spans="1:21" ht="34.5" hidden="1" customHeight="1" x14ac:dyDescent="0.25">
      <c r="A61" s="121"/>
      <c r="L61" s="123"/>
      <c r="U61" s="120"/>
    </row>
    <row r="62" spans="1:21" ht="19.5" hidden="1" customHeight="1" x14ac:dyDescent="0.25">
      <c r="A62" s="125"/>
      <c r="B62" s="126"/>
      <c r="C62" s="121"/>
      <c r="D62" s="125"/>
      <c r="E62" s="127"/>
      <c r="F62" s="121"/>
      <c r="G62" s="121"/>
      <c r="H62" s="121"/>
      <c r="I62" s="121"/>
      <c r="J62" s="121"/>
      <c r="K62" s="121"/>
      <c r="L62" s="128"/>
      <c r="M62" s="121"/>
      <c r="N62" s="121"/>
      <c r="O62" s="121"/>
      <c r="P62" s="121"/>
      <c r="Q62" s="121"/>
      <c r="R62" s="121"/>
      <c r="S62" s="121"/>
      <c r="T62" s="121"/>
      <c r="U62" s="120"/>
    </row>
    <row r="63" spans="1:21" ht="19.5" hidden="1" customHeight="1" x14ac:dyDescent="0.35">
      <c r="A63" s="235"/>
      <c r="B63" s="236"/>
      <c r="C63" s="129"/>
      <c r="D63" s="125"/>
      <c r="E63" s="130"/>
      <c r="F63" s="121"/>
      <c r="G63" s="121"/>
      <c r="H63" s="121"/>
      <c r="I63" s="121"/>
      <c r="J63" s="121"/>
      <c r="K63" s="121"/>
      <c r="L63" s="128"/>
      <c r="M63" s="121"/>
      <c r="N63" s="121"/>
      <c r="O63" s="121"/>
      <c r="P63" s="121"/>
      <c r="Q63" s="121"/>
      <c r="R63" s="121"/>
      <c r="S63" s="121"/>
      <c r="T63" s="121"/>
      <c r="U63" s="120"/>
    </row>
    <row r="64" spans="1:21" ht="19.5" hidden="1" customHeight="1" x14ac:dyDescent="0.35">
      <c r="A64" s="235"/>
      <c r="B64" s="236"/>
      <c r="C64" s="129"/>
      <c r="D64" s="121"/>
      <c r="E64" s="121"/>
      <c r="F64" s="121"/>
      <c r="G64" s="121"/>
      <c r="H64" s="121"/>
      <c r="I64" s="121"/>
      <c r="J64" s="121"/>
      <c r="K64" s="121"/>
      <c r="L64" s="128"/>
      <c r="M64" s="121"/>
      <c r="N64" s="121"/>
      <c r="O64" s="121"/>
      <c r="P64" s="121"/>
      <c r="Q64" s="121"/>
      <c r="R64" s="121"/>
      <c r="S64" s="121"/>
      <c r="T64" s="121"/>
      <c r="U64" s="120"/>
    </row>
    <row r="65" spans="1:21" ht="19.5" hidden="1" customHeight="1" x14ac:dyDescent="0.35">
      <c r="A65" s="235"/>
      <c r="B65" s="236"/>
      <c r="C65" s="131"/>
      <c r="D65" s="121"/>
      <c r="E65" s="132"/>
      <c r="F65" s="121"/>
      <c r="G65" s="121"/>
      <c r="H65" s="121"/>
      <c r="I65" s="121"/>
      <c r="J65" s="121"/>
      <c r="K65" s="121"/>
      <c r="L65" s="128"/>
      <c r="M65" s="121"/>
      <c r="N65" s="121"/>
      <c r="O65" s="121"/>
      <c r="P65" s="121"/>
      <c r="Q65" s="121"/>
      <c r="R65" s="121"/>
      <c r="S65" s="121"/>
      <c r="T65" s="121"/>
      <c r="U65" s="120"/>
    </row>
    <row r="66" spans="1:21" ht="19.5" hidden="1" customHeight="1" x14ac:dyDescent="0.35">
      <c r="A66" s="235"/>
      <c r="B66" s="236"/>
      <c r="C66" s="131"/>
      <c r="D66" s="121"/>
      <c r="E66" s="121"/>
      <c r="F66" s="121"/>
      <c r="G66" s="121"/>
      <c r="H66" s="121"/>
      <c r="I66" s="121"/>
      <c r="J66" s="121"/>
      <c r="K66" s="121"/>
      <c r="L66" s="128"/>
      <c r="M66" s="121"/>
      <c r="N66" s="121"/>
      <c r="O66" s="121"/>
      <c r="P66" s="121"/>
      <c r="Q66" s="121"/>
      <c r="R66" s="121"/>
      <c r="S66" s="121"/>
      <c r="T66" s="121"/>
      <c r="U66" s="120"/>
    </row>
    <row r="67" spans="1:21" ht="19.5" hidden="1" customHeight="1" x14ac:dyDescent="0.25">
      <c r="A67" s="70"/>
      <c r="B67" s="70"/>
      <c r="C67" s="70"/>
      <c r="D67" s="121"/>
      <c r="E67" s="121"/>
      <c r="F67" s="121"/>
      <c r="G67" s="121"/>
      <c r="H67" s="121"/>
      <c r="I67" s="121"/>
      <c r="J67" s="121"/>
      <c r="K67" s="121"/>
      <c r="L67" s="128"/>
      <c r="M67" s="121"/>
      <c r="N67" s="121"/>
      <c r="O67" s="121"/>
      <c r="P67" s="121"/>
      <c r="Q67" s="121"/>
      <c r="R67" s="121"/>
      <c r="S67" s="121"/>
      <c r="T67" s="121"/>
      <c r="U67" s="120"/>
    </row>
    <row r="68" spans="1:21" ht="19.5" hidden="1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8"/>
      <c r="M68" s="121"/>
      <c r="N68" s="121"/>
      <c r="O68" s="121"/>
      <c r="P68" s="121"/>
      <c r="Q68" s="121"/>
      <c r="R68" s="121"/>
      <c r="S68" s="121"/>
      <c r="T68" s="121"/>
      <c r="U68" s="120"/>
    </row>
    <row r="69" spans="1:21" ht="19.5" hidden="1" customHeight="1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8"/>
      <c r="M69" s="121"/>
      <c r="N69" s="121"/>
      <c r="O69" s="121"/>
      <c r="P69" s="121"/>
      <c r="Q69" s="121"/>
      <c r="R69" s="121"/>
      <c r="S69" s="121"/>
      <c r="T69" s="121"/>
      <c r="U69" s="120"/>
    </row>
    <row r="70" spans="1:21" ht="19.5" hidden="1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8"/>
      <c r="M70" s="121"/>
      <c r="N70" s="121"/>
      <c r="O70" s="121"/>
      <c r="P70" s="121"/>
      <c r="Q70" s="121"/>
      <c r="R70" s="121"/>
      <c r="S70" s="121"/>
      <c r="T70" s="121"/>
      <c r="U70" s="120"/>
    </row>
    <row r="71" spans="1:21" ht="19.5" hidden="1" customHeight="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8"/>
      <c r="M71" s="121"/>
      <c r="N71" s="121"/>
      <c r="O71" s="121"/>
      <c r="P71" s="121"/>
      <c r="Q71" s="121"/>
      <c r="R71" s="121"/>
      <c r="S71" s="121"/>
      <c r="T71" s="121"/>
      <c r="U71" s="120"/>
    </row>
    <row r="72" spans="1:21" ht="19.5" hidden="1" customHeight="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8"/>
      <c r="M72" s="121"/>
      <c r="N72" s="121"/>
      <c r="O72" s="121"/>
      <c r="P72" s="121"/>
      <c r="Q72" s="121"/>
      <c r="R72" s="121"/>
      <c r="S72" s="121"/>
      <c r="T72" s="121"/>
      <c r="U72" s="120"/>
    </row>
    <row r="73" spans="1:21" ht="19.5" hidden="1" customHeight="1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8"/>
      <c r="M73" s="121"/>
      <c r="N73" s="121"/>
      <c r="O73" s="121"/>
      <c r="P73" s="121"/>
      <c r="Q73" s="121"/>
      <c r="R73" s="121"/>
      <c r="S73" s="121"/>
      <c r="T73" s="121"/>
      <c r="U73" s="120"/>
    </row>
    <row r="74" spans="1:21" ht="19.5" hidden="1" customHeight="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8"/>
      <c r="M74" s="121"/>
      <c r="N74" s="121"/>
      <c r="O74" s="121"/>
      <c r="P74" s="121"/>
      <c r="Q74" s="121"/>
      <c r="R74" s="121"/>
      <c r="S74" s="121"/>
      <c r="T74" s="121"/>
      <c r="U74" s="120"/>
    </row>
    <row r="75" spans="1:21" ht="19.5" hidden="1" customHeight="1" x14ac:dyDescent="0.2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8"/>
      <c r="M75" s="121"/>
      <c r="N75" s="121"/>
      <c r="O75" s="121"/>
      <c r="P75" s="121"/>
      <c r="Q75" s="121"/>
      <c r="R75" s="121"/>
      <c r="S75" s="121"/>
      <c r="T75" s="121"/>
      <c r="U75" s="120"/>
    </row>
    <row r="76" spans="1:21" ht="19.5" hidden="1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8"/>
      <c r="M76" s="121"/>
      <c r="N76" s="121"/>
      <c r="O76" s="121"/>
      <c r="P76" s="121"/>
      <c r="Q76" s="121"/>
      <c r="R76" s="121"/>
      <c r="S76" s="121"/>
      <c r="T76" s="121"/>
      <c r="U76" s="120"/>
    </row>
    <row r="77" spans="1:21" ht="19.5" hidden="1" customHeight="1" x14ac:dyDescent="0.2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8"/>
      <c r="M77" s="121"/>
      <c r="N77" s="121"/>
      <c r="O77" s="121"/>
      <c r="P77" s="121"/>
      <c r="Q77" s="121"/>
      <c r="R77" s="121"/>
      <c r="S77" s="121"/>
      <c r="T77" s="121"/>
      <c r="U77" s="120"/>
    </row>
    <row r="78" spans="1:21" ht="19.5" hidden="1" customHeight="1" x14ac:dyDescent="0.2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8"/>
      <c r="M78" s="121"/>
      <c r="N78" s="121"/>
      <c r="O78" s="121"/>
      <c r="P78" s="121"/>
      <c r="Q78" s="121"/>
      <c r="R78" s="121"/>
      <c r="S78" s="121"/>
      <c r="T78" s="121"/>
      <c r="U78" s="120"/>
    </row>
    <row r="79" spans="1:21" ht="19.5" hidden="1" customHeight="1" x14ac:dyDescent="0.2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8"/>
      <c r="M79" s="121"/>
      <c r="N79" s="121"/>
      <c r="O79" s="121"/>
      <c r="P79" s="121"/>
      <c r="Q79" s="121"/>
      <c r="R79" s="121"/>
      <c r="S79" s="121"/>
      <c r="T79" s="121"/>
      <c r="U79" s="120"/>
    </row>
    <row r="80" spans="1:21" ht="19.5" hidden="1" customHeight="1" x14ac:dyDescent="0.2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8"/>
      <c r="M80" s="121"/>
      <c r="N80" s="121"/>
      <c r="O80" s="121"/>
      <c r="P80" s="121"/>
      <c r="Q80" s="121"/>
      <c r="R80" s="121"/>
      <c r="S80" s="121"/>
      <c r="T80" s="121"/>
      <c r="U80" s="120"/>
    </row>
    <row r="81" spans="1:21" ht="19.5" hidden="1" customHeight="1" x14ac:dyDescent="0.2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8"/>
      <c r="M81" s="121"/>
      <c r="N81" s="121"/>
      <c r="O81" s="121"/>
      <c r="P81" s="121"/>
      <c r="Q81" s="121"/>
      <c r="R81" s="121"/>
      <c r="S81" s="121"/>
      <c r="T81" s="121"/>
      <c r="U81" s="120"/>
    </row>
    <row r="82" spans="1:21" ht="19.5" hidden="1" customHeight="1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8"/>
      <c r="M82" s="121"/>
      <c r="N82" s="121"/>
      <c r="O82" s="121"/>
      <c r="P82" s="121"/>
      <c r="Q82" s="121"/>
      <c r="R82" s="121"/>
      <c r="S82" s="121"/>
      <c r="T82" s="121"/>
      <c r="U82" s="120"/>
    </row>
    <row r="83" spans="1:21" ht="19.5" hidden="1" customHeight="1" x14ac:dyDescent="0.2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8"/>
      <c r="M83" s="121"/>
      <c r="N83" s="121"/>
      <c r="O83" s="121"/>
      <c r="P83" s="121"/>
      <c r="Q83" s="121"/>
      <c r="R83" s="121"/>
      <c r="S83" s="121"/>
      <c r="T83" s="121"/>
      <c r="U83" s="120"/>
    </row>
    <row r="84" spans="1:21" ht="19.5" hidden="1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8"/>
      <c r="M84" s="121"/>
      <c r="N84" s="121"/>
      <c r="O84" s="121"/>
      <c r="P84" s="121"/>
      <c r="Q84" s="121"/>
      <c r="R84" s="121"/>
      <c r="S84" s="121"/>
      <c r="T84" s="121"/>
      <c r="U84" s="120"/>
    </row>
    <row r="85" spans="1:21" ht="19.5" hidden="1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8"/>
      <c r="M85" s="121"/>
      <c r="N85" s="121"/>
      <c r="O85" s="121"/>
      <c r="P85" s="121"/>
      <c r="Q85" s="121"/>
      <c r="R85" s="121"/>
      <c r="S85" s="121"/>
      <c r="T85" s="121"/>
      <c r="U85" s="120"/>
    </row>
    <row r="86" spans="1:21" ht="19.5" hidden="1" customHeight="1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8"/>
      <c r="M86" s="121"/>
      <c r="N86" s="121"/>
      <c r="O86" s="121"/>
      <c r="P86" s="121"/>
      <c r="Q86" s="121"/>
      <c r="R86" s="121"/>
      <c r="S86" s="121"/>
      <c r="T86" s="121"/>
      <c r="U86" s="120"/>
    </row>
    <row r="87" spans="1:21" ht="19.5" hidden="1" customHeight="1" x14ac:dyDescent="0.2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8"/>
      <c r="M87" s="121"/>
      <c r="N87" s="121"/>
      <c r="O87" s="121"/>
      <c r="P87" s="121"/>
      <c r="Q87" s="121"/>
      <c r="R87" s="121"/>
      <c r="S87" s="121"/>
      <c r="T87" s="121"/>
      <c r="U87" s="120"/>
    </row>
    <row r="88" spans="1:21" ht="19.5" hidden="1" customHeight="1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8"/>
      <c r="M88" s="121"/>
      <c r="N88" s="121"/>
      <c r="O88" s="121"/>
      <c r="P88" s="121"/>
      <c r="Q88" s="121"/>
      <c r="R88" s="121"/>
      <c r="S88" s="121"/>
      <c r="T88" s="121"/>
      <c r="U88" s="120"/>
    </row>
    <row r="89" spans="1:21" ht="19.5" hidden="1" customHeight="1" x14ac:dyDescent="0.2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8"/>
      <c r="M89" s="121"/>
      <c r="N89" s="121"/>
      <c r="O89" s="121"/>
      <c r="P89" s="121"/>
      <c r="Q89" s="121"/>
      <c r="R89" s="121"/>
      <c r="S89" s="121"/>
      <c r="T89" s="121"/>
      <c r="U89" s="120"/>
    </row>
    <row r="90" spans="1:21" ht="19.5" hidden="1" customHeight="1" x14ac:dyDescent="0.2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8"/>
      <c r="M90" s="121"/>
      <c r="N90" s="121"/>
      <c r="O90" s="121"/>
      <c r="P90" s="121"/>
      <c r="Q90" s="121"/>
      <c r="R90" s="121"/>
      <c r="S90" s="121"/>
      <c r="T90" s="121"/>
      <c r="U90" s="120"/>
    </row>
    <row r="91" spans="1:21" ht="19.5" hidden="1" customHeight="1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8"/>
      <c r="M91" s="121"/>
      <c r="N91" s="121"/>
      <c r="O91" s="121"/>
      <c r="P91" s="121"/>
      <c r="Q91" s="121"/>
      <c r="R91" s="121"/>
      <c r="S91" s="121"/>
      <c r="T91" s="121"/>
      <c r="U91" s="120"/>
    </row>
    <row r="92" spans="1:21" ht="19.5" hidden="1" customHeight="1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8"/>
      <c r="M92" s="121"/>
      <c r="N92" s="121"/>
      <c r="O92" s="121"/>
      <c r="P92" s="121"/>
      <c r="Q92" s="121"/>
      <c r="R92" s="121"/>
      <c r="S92" s="121"/>
      <c r="T92" s="121"/>
      <c r="U92" s="120"/>
    </row>
    <row r="93" spans="1:21" ht="19.5" hidden="1" customHeight="1" x14ac:dyDescent="0.2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8"/>
      <c r="M93" s="121"/>
      <c r="N93" s="121"/>
      <c r="O93" s="121"/>
      <c r="P93" s="121"/>
      <c r="Q93" s="121"/>
      <c r="R93" s="121"/>
      <c r="S93" s="121"/>
      <c r="T93" s="121"/>
      <c r="U93" s="120"/>
    </row>
    <row r="94" spans="1:21" ht="19.5" hidden="1" customHeight="1" x14ac:dyDescent="0.2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8"/>
      <c r="M94" s="121"/>
      <c r="N94" s="121"/>
      <c r="O94" s="121"/>
      <c r="P94" s="121"/>
      <c r="Q94" s="121"/>
      <c r="R94" s="121"/>
      <c r="S94" s="121"/>
      <c r="T94" s="121"/>
      <c r="U94" s="120"/>
    </row>
    <row r="95" spans="1:21" ht="19.5" hidden="1" customHeight="1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8"/>
      <c r="M95" s="121"/>
      <c r="N95" s="121"/>
      <c r="O95" s="121"/>
      <c r="P95" s="121"/>
      <c r="Q95" s="121"/>
      <c r="R95" s="121"/>
      <c r="S95" s="121"/>
      <c r="T95" s="121"/>
      <c r="U95" s="120"/>
    </row>
    <row r="96" spans="1:21" ht="19.5" hidden="1" customHeight="1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8"/>
      <c r="M96" s="121"/>
      <c r="N96" s="121"/>
      <c r="O96" s="121"/>
      <c r="P96" s="121"/>
      <c r="Q96" s="121"/>
      <c r="R96" s="121"/>
      <c r="S96" s="121"/>
      <c r="T96" s="121"/>
      <c r="U96" s="120"/>
    </row>
    <row r="97" spans="1:21" ht="19.5" hidden="1" customHeight="1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8"/>
      <c r="M97" s="121"/>
      <c r="N97" s="121"/>
      <c r="O97" s="121"/>
      <c r="P97" s="121"/>
      <c r="Q97" s="121"/>
      <c r="R97" s="121"/>
      <c r="S97" s="121"/>
      <c r="T97" s="121"/>
      <c r="U97" s="120"/>
    </row>
    <row r="98" spans="1:21" ht="19.5" hidden="1" customHeight="1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8"/>
      <c r="M98" s="121"/>
      <c r="N98" s="121"/>
      <c r="O98" s="121"/>
      <c r="P98" s="121"/>
      <c r="Q98" s="121"/>
      <c r="R98" s="121"/>
      <c r="S98" s="121"/>
      <c r="T98" s="121"/>
      <c r="U98" s="120"/>
    </row>
    <row r="99" spans="1:21" ht="19.5" hidden="1" customHeight="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8"/>
      <c r="M99" s="121"/>
      <c r="N99" s="121"/>
      <c r="O99" s="121"/>
      <c r="P99" s="121"/>
      <c r="Q99" s="121"/>
      <c r="R99" s="121"/>
      <c r="S99" s="121"/>
      <c r="T99" s="121"/>
      <c r="U99" s="120"/>
    </row>
    <row r="100" spans="1:21" ht="19.5" hidden="1" customHeight="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8"/>
      <c r="M100" s="121"/>
      <c r="N100" s="121"/>
      <c r="O100" s="121"/>
      <c r="P100" s="121"/>
      <c r="Q100" s="121"/>
      <c r="R100" s="121"/>
      <c r="S100" s="121"/>
      <c r="T100" s="121"/>
      <c r="U100" s="120"/>
    </row>
    <row r="101" spans="1:21" ht="19.5" hidden="1" customHeight="1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8"/>
      <c r="M101" s="121"/>
      <c r="N101" s="121"/>
      <c r="O101" s="121"/>
      <c r="P101" s="121"/>
      <c r="Q101" s="121"/>
      <c r="R101" s="121"/>
      <c r="S101" s="121"/>
      <c r="T101" s="121"/>
      <c r="U101" s="120"/>
    </row>
    <row r="102" spans="1:21" ht="19.5" hidden="1" customHeight="1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8"/>
      <c r="M102" s="121"/>
      <c r="N102" s="121"/>
      <c r="O102" s="121"/>
      <c r="P102" s="121"/>
      <c r="Q102" s="121"/>
      <c r="R102" s="121"/>
      <c r="S102" s="121"/>
      <c r="T102" s="121"/>
      <c r="U102" s="120"/>
    </row>
    <row r="103" spans="1:21" ht="19.5" hidden="1" customHeight="1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8"/>
      <c r="M103" s="121"/>
      <c r="N103" s="121"/>
      <c r="O103" s="121"/>
      <c r="P103" s="121"/>
      <c r="Q103" s="121"/>
      <c r="R103" s="121"/>
      <c r="S103" s="121"/>
      <c r="T103" s="121"/>
      <c r="U103" s="120"/>
    </row>
    <row r="104" spans="1:21" ht="19.5" hidden="1" customHeight="1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8"/>
      <c r="M104" s="121"/>
      <c r="N104" s="121"/>
      <c r="O104" s="121"/>
      <c r="P104" s="121"/>
      <c r="Q104" s="121"/>
      <c r="R104" s="121"/>
      <c r="S104" s="121"/>
      <c r="T104" s="121"/>
      <c r="U104" s="120"/>
    </row>
    <row r="105" spans="1:21" ht="19.5" hidden="1" customHeight="1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8"/>
      <c r="M105" s="121"/>
      <c r="N105" s="121"/>
      <c r="O105" s="121"/>
      <c r="P105" s="121"/>
      <c r="Q105" s="121"/>
      <c r="R105" s="121"/>
      <c r="S105" s="121"/>
      <c r="T105" s="121"/>
      <c r="U105" s="120"/>
    </row>
    <row r="106" spans="1:21" ht="19.5" hidden="1" customHeight="1" x14ac:dyDescent="0.25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0"/>
    </row>
    <row r="107" spans="1:21" ht="19.5" hidden="1" customHeight="1" x14ac:dyDescent="0.25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0"/>
    </row>
    <row r="108" spans="1:21" ht="19.5" hidden="1" customHeight="1" x14ac:dyDescent="0.25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0"/>
    </row>
    <row r="109" spans="1:21" ht="19.5" hidden="1" customHeight="1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0"/>
    </row>
    <row r="110" spans="1:21" ht="19.5" hidden="1" customHeight="1" x14ac:dyDescent="0.25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0"/>
    </row>
    <row r="111" spans="1:21" ht="19.5" hidden="1" customHeight="1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0"/>
    </row>
    <row r="112" spans="1:21" ht="19.5" hidden="1" customHeight="1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0"/>
    </row>
    <row r="113" spans="1:21" ht="19.5" hidden="1" customHeight="1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0"/>
    </row>
    <row r="114" spans="1:21" ht="19.5" hidden="1" customHeight="1" x14ac:dyDescent="0.2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0"/>
    </row>
    <row r="115" spans="1:21" ht="19.5" hidden="1" customHeight="1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0"/>
    </row>
    <row r="116" spans="1:21" ht="19.5" hidden="1" customHeight="1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0"/>
    </row>
    <row r="117" spans="1:21" ht="19.5" hidden="1" customHeight="1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0"/>
    </row>
    <row r="118" spans="1:21" ht="19.5" hidden="1" customHeight="1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0"/>
    </row>
    <row r="119" spans="1:21" ht="19.5" hidden="1" customHeight="1" x14ac:dyDescent="0.25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0"/>
    </row>
    <row r="120" spans="1:21" ht="19.5" hidden="1" customHeight="1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0"/>
    </row>
    <row r="121" spans="1:21" ht="19.5" hidden="1" customHeight="1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0"/>
    </row>
    <row r="122" spans="1:21" ht="19.5" hidden="1" customHeight="1" x14ac:dyDescent="0.25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0"/>
    </row>
    <row r="123" spans="1:21" ht="19.5" hidden="1" customHeight="1" x14ac:dyDescent="0.25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0"/>
    </row>
    <row r="124" spans="1:21" ht="19.5" hidden="1" customHeight="1" x14ac:dyDescent="0.25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0"/>
    </row>
    <row r="125" spans="1:21" ht="19.5" hidden="1" customHeight="1" x14ac:dyDescent="0.25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0"/>
    </row>
    <row r="126" spans="1:21" ht="19.5" hidden="1" customHeight="1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0"/>
    </row>
    <row r="127" spans="1:21" ht="19.5" hidden="1" customHeight="1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0"/>
    </row>
    <row r="128" spans="1:21" ht="19.5" hidden="1" customHeight="1" x14ac:dyDescent="0.25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0"/>
    </row>
    <row r="129" spans="1:21" ht="19.5" hidden="1" customHeight="1" x14ac:dyDescent="0.25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0"/>
    </row>
    <row r="130" spans="1:21" ht="19.5" hidden="1" customHeight="1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0"/>
    </row>
    <row r="131" spans="1:21" ht="19.5" hidden="1" customHeight="1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0"/>
    </row>
    <row r="132" spans="1:21" ht="19.5" hidden="1" customHeight="1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0"/>
    </row>
    <row r="133" spans="1:21" ht="19.5" hidden="1" customHeight="1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0"/>
    </row>
    <row r="134" spans="1:21" ht="19.5" hidden="1" customHeight="1" x14ac:dyDescent="0.2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0"/>
    </row>
    <row r="135" spans="1:21" ht="19.5" hidden="1" customHeight="1" x14ac:dyDescent="0.25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0"/>
    </row>
    <row r="136" spans="1:21" ht="19.5" hidden="1" customHeight="1" x14ac:dyDescent="0.2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0"/>
    </row>
    <row r="137" spans="1:21" ht="19.5" hidden="1" customHeight="1" x14ac:dyDescent="0.25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0"/>
    </row>
    <row r="138" spans="1:21" ht="19.5" hidden="1" customHeight="1" x14ac:dyDescent="0.2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0"/>
    </row>
    <row r="139" spans="1:21" ht="19.5" hidden="1" customHeight="1" x14ac:dyDescent="0.25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0"/>
    </row>
    <row r="140" spans="1:21" ht="19.5" hidden="1" customHeight="1" x14ac:dyDescent="0.25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0"/>
    </row>
    <row r="141" spans="1:21" ht="19.5" hidden="1" customHeight="1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0"/>
    </row>
    <row r="142" spans="1:21" ht="19.5" hidden="1" customHeight="1" x14ac:dyDescent="0.25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0"/>
    </row>
    <row r="143" spans="1:21" ht="19.5" hidden="1" customHeight="1" x14ac:dyDescent="0.25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0"/>
    </row>
    <row r="144" spans="1:21" ht="19.5" hidden="1" customHeight="1" x14ac:dyDescent="0.25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0"/>
    </row>
    <row r="145" spans="1:21" ht="19.5" hidden="1" customHeight="1" x14ac:dyDescent="0.25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0"/>
    </row>
    <row r="146" spans="1:21" ht="19.5" hidden="1" customHeight="1" x14ac:dyDescent="0.25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0"/>
    </row>
    <row r="147" spans="1:21" ht="19.5" hidden="1" customHeight="1" x14ac:dyDescent="0.25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0"/>
    </row>
    <row r="148" spans="1:21" ht="19.5" hidden="1" customHeight="1" x14ac:dyDescent="0.25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0"/>
    </row>
    <row r="149" spans="1:21" ht="19.5" hidden="1" customHeight="1" x14ac:dyDescent="0.25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0"/>
    </row>
    <row r="150" spans="1:21" ht="19.5" hidden="1" customHeight="1" x14ac:dyDescent="0.25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0"/>
    </row>
    <row r="151" spans="1:21" ht="19.5" hidden="1" customHeight="1" x14ac:dyDescent="0.2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0"/>
    </row>
    <row r="152" spans="1:21" ht="19.5" hidden="1" customHeight="1" x14ac:dyDescent="0.25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0"/>
    </row>
    <row r="153" spans="1:21" ht="19.5" hidden="1" customHeight="1" x14ac:dyDescent="0.25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0"/>
    </row>
    <row r="154" spans="1:21" ht="19.5" hidden="1" customHeight="1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0"/>
    </row>
    <row r="155" spans="1:21" ht="19.5" hidden="1" customHeight="1" x14ac:dyDescent="0.25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0"/>
    </row>
    <row r="156" spans="1:21" ht="19.5" hidden="1" customHeight="1" x14ac:dyDescent="0.25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0"/>
    </row>
    <row r="157" spans="1:21" ht="19.5" hidden="1" customHeight="1" x14ac:dyDescent="0.25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0"/>
    </row>
    <row r="158" spans="1:21" ht="19.5" hidden="1" customHeight="1" x14ac:dyDescent="0.25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0"/>
    </row>
    <row r="159" spans="1:21" ht="19.5" hidden="1" customHeight="1" x14ac:dyDescent="0.25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0"/>
    </row>
    <row r="160" spans="1:21" ht="19.5" hidden="1" customHeight="1" x14ac:dyDescent="0.25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0"/>
    </row>
    <row r="161" spans="1:21" ht="19.5" hidden="1" customHeight="1" x14ac:dyDescent="0.25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0"/>
    </row>
    <row r="162" spans="1:21" ht="19.5" hidden="1" customHeight="1" x14ac:dyDescent="0.25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0"/>
    </row>
    <row r="163" spans="1:21" ht="19.5" hidden="1" customHeight="1" x14ac:dyDescent="0.2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0"/>
    </row>
    <row r="164" spans="1:21" ht="19.5" hidden="1" customHeight="1" x14ac:dyDescent="0.25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0"/>
    </row>
    <row r="165" spans="1:21" ht="19.5" hidden="1" customHeight="1" x14ac:dyDescent="0.25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0"/>
    </row>
    <row r="166" spans="1:21" ht="19.5" hidden="1" customHeight="1" x14ac:dyDescent="0.25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0"/>
    </row>
    <row r="167" spans="1:21" ht="19.5" hidden="1" customHeight="1" x14ac:dyDescent="0.25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0"/>
    </row>
    <row r="168" spans="1:21" ht="19.5" hidden="1" customHeight="1" x14ac:dyDescent="0.25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0"/>
    </row>
    <row r="169" spans="1:21" ht="19.5" hidden="1" customHeight="1" x14ac:dyDescent="0.25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0"/>
    </row>
    <row r="170" spans="1:21" ht="19.5" hidden="1" customHeight="1" x14ac:dyDescent="0.25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0"/>
    </row>
    <row r="171" spans="1:21" ht="19.5" hidden="1" customHeight="1" x14ac:dyDescent="0.25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0"/>
    </row>
    <row r="172" spans="1:21" ht="19.5" hidden="1" customHeight="1" x14ac:dyDescent="0.2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0"/>
    </row>
    <row r="173" spans="1:21" ht="19.5" hidden="1" customHeight="1" x14ac:dyDescent="0.25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0"/>
    </row>
    <row r="174" spans="1:21" ht="19.5" hidden="1" customHeight="1" x14ac:dyDescent="0.25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0"/>
    </row>
    <row r="175" spans="1:21" ht="19.5" hidden="1" customHeight="1" x14ac:dyDescent="0.25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0"/>
    </row>
    <row r="176" spans="1:21" ht="19.5" hidden="1" customHeight="1" x14ac:dyDescent="0.25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0"/>
    </row>
    <row r="177" spans="1:21" ht="19.5" hidden="1" customHeight="1" x14ac:dyDescent="0.25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0"/>
    </row>
    <row r="178" spans="1:21" ht="19.5" hidden="1" customHeight="1" x14ac:dyDescent="0.25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0"/>
    </row>
    <row r="179" spans="1:21" ht="19.5" hidden="1" customHeight="1" x14ac:dyDescent="0.25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0"/>
    </row>
    <row r="180" spans="1:21" ht="19.5" hidden="1" customHeight="1" x14ac:dyDescent="0.25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0"/>
    </row>
    <row r="181" spans="1:21" ht="19.5" hidden="1" customHeight="1" x14ac:dyDescent="0.25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0"/>
    </row>
    <row r="182" spans="1:21" ht="19.5" hidden="1" customHeight="1" x14ac:dyDescent="0.25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0"/>
    </row>
    <row r="183" spans="1:21" ht="19.5" hidden="1" customHeight="1" x14ac:dyDescent="0.25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0"/>
    </row>
    <row r="184" spans="1:21" ht="19.5" hidden="1" customHeight="1" x14ac:dyDescent="0.25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0"/>
    </row>
    <row r="185" spans="1:21" ht="19.5" hidden="1" customHeight="1" x14ac:dyDescent="0.25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0"/>
    </row>
    <row r="186" spans="1:21" ht="19.5" hidden="1" customHeight="1" x14ac:dyDescent="0.25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0"/>
    </row>
    <row r="187" spans="1:21" ht="19.5" hidden="1" customHeight="1" x14ac:dyDescent="0.25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0"/>
    </row>
    <row r="188" spans="1:21" ht="19.5" hidden="1" customHeight="1" x14ac:dyDescent="0.25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0"/>
    </row>
    <row r="189" spans="1:21" ht="19.5" hidden="1" customHeight="1" x14ac:dyDescent="0.25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0"/>
    </row>
    <row r="190" spans="1:21" ht="19.5" hidden="1" customHeight="1" x14ac:dyDescent="0.25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0"/>
    </row>
    <row r="191" spans="1:21" ht="19.5" hidden="1" customHeight="1" x14ac:dyDescent="0.25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0"/>
    </row>
    <row r="192" spans="1:21" ht="19.5" hidden="1" customHeight="1" x14ac:dyDescent="0.25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0"/>
    </row>
    <row r="193" spans="1:21" ht="19.5" hidden="1" customHeight="1" x14ac:dyDescent="0.25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0"/>
    </row>
    <row r="194" spans="1:21" ht="19.5" hidden="1" customHeight="1" x14ac:dyDescent="0.25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0"/>
    </row>
    <row r="195" spans="1:21" ht="19.5" hidden="1" customHeight="1" x14ac:dyDescent="0.25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0"/>
    </row>
    <row r="196" spans="1:21" ht="19.5" hidden="1" customHeight="1" x14ac:dyDescent="0.25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0"/>
    </row>
    <row r="197" spans="1:21" ht="19.5" hidden="1" customHeight="1" x14ac:dyDescent="0.25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0"/>
    </row>
    <row r="198" spans="1:21" ht="19.5" hidden="1" customHeight="1" x14ac:dyDescent="0.25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0"/>
    </row>
    <row r="199" spans="1:21" ht="19.5" hidden="1" customHeight="1" x14ac:dyDescent="0.25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0"/>
    </row>
    <row r="200" spans="1:21" ht="19.5" hidden="1" customHeight="1" x14ac:dyDescent="0.25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0"/>
    </row>
    <row r="201" spans="1:21" ht="19.5" hidden="1" customHeight="1" x14ac:dyDescent="0.25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0"/>
    </row>
    <row r="202" spans="1:21" ht="19.5" hidden="1" customHeight="1" x14ac:dyDescent="0.25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0"/>
    </row>
    <row r="203" spans="1:21" ht="19.5" hidden="1" customHeight="1" x14ac:dyDescent="0.25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0"/>
    </row>
    <row r="204" spans="1:21" ht="19.5" hidden="1" customHeight="1" x14ac:dyDescent="0.25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0"/>
    </row>
    <row r="205" spans="1:21" ht="19.5" hidden="1" customHeight="1" x14ac:dyDescent="0.25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0"/>
    </row>
    <row r="206" spans="1:21" ht="19.5" hidden="1" customHeight="1" x14ac:dyDescent="0.25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0"/>
    </row>
    <row r="207" spans="1:21" ht="19.5" hidden="1" customHeight="1" x14ac:dyDescent="0.25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0"/>
    </row>
    <row r="208" spans="1:21" ht="19.5" hidden="1" customHeight="1" x14ac:dyDescent="0.25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0"/>
    </row>
    <row r="209" spans="1:21" ht="19.5" hidden="1" customHeight="1" x14ac:dyDescent="0.25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0"/>
    </row>
    <row r="210" spans="1:21" ht="19.5" hidden="1" customHeight="1" x14ac:dyDescent="0.25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0"/>
    </row>
    <row r="211" spans="1:21" ht="19.5" hidden="1" customHeight="1" x14ac:dyDescent="0.25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0"/>
    </row>
    <row r="212" spans="1:21" ht="19.5" hidden="1" customHeight="1" x14ac:dyDescent="0.25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0"/>
    </row>
    <row r="213" spans="1:21" ht="19.5" hidden="1" customHeight="1" x14ac:dyDescent="0.25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0"/>
    </row>
    <row r="214" spans="1:21" ht="19.5" hidden="1" customHeight="1" x14ac:dyDescent="0.25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0"/>
    </row>
    <row r="215" spans="1:21" ht="19.5" hidden="1" customHeight="1" x14ac:dyDescent="0.25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0"/>
    </row>
    <row r="216" spans="1:21" ht="19.5" hidden="1" customHeight="1" x14ac:dyDescent="0.25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0"/>
    </row>
    <row r="217" spans="1:21" ht="19.5" hidden="1" customHeight="1" x14ac:dyDescent="0.25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0"/>
    </row>
    <row r="218" spans="1:21" ht="19.5" hidden="1" customHeight="1" x14ac:dyDescent="0.25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0"/>
    </row>
    <row r="219" spans="1:21" ht="19.5" hidden="1" customHeight="1" x14ac:dyDescent="0.25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0"/>
    </row>
    <row r="220" spans="1:21" ht="19.5" hidden="1" customHeight="1" x14ac:dyDescent="0.25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0"/>
    </row>
    <row r="221" spans="1:21" ht="19.5" hidden="1" customHeight="1" x14ac:dyDescent="0.25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0"/>
    </row>
    <row r="222" spans="1:21" ht="19.5" hidden="1" customHeight="1" x14ac:dyDescent="0.25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0"/>
    </row>
    <row r="223" spans="1:21" ht="19.5" hidden="1" customHeight="1" x14ac:dyDescent="0.25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0"/>
    </row>
    <row r="224" spans="1:21" ht="19.5" hidden="1" customHeight="1" x14ac:dyDescent="0.25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0"/>
    </row>
    <row r="225" spans="1:21" ht="19.5" hidden="1" customHeight="1" x14ac:dyDescent="0.25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0"/>
    </row>
    <row r="226" spans="1:21" ht="19.5" hidden="1" customHeight="1" x14ac:dyDescent="0.25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0"/>
    </row>
    <row r="227" spans="1:21" ht="19.5" hidden="1" customHeight="1" x14ac:dyDescent="0.25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0"/>
    </row>
    <row r="228" spans="1:21" ht="19.5" hidden="1" customHeight="1" x14ac:dyDescent="0.25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0"/>
    </row>
    <row r="229" spans="1:21" ht="19.5" hidden="1" customHeight="1" x14ac:dyDescent="0.25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0"/>
    </row>
    <row r="230" spans="1:21" ht="19.5" hidden="1" customHeight="1" x14ac:dyDescent="0.25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0"/>
    </row>
    <row r="231" spans="1:21" ht="19.5" hidden="1" customHeight="1" x14ac:dyDescent="0.25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0"/>
    </row>
    <row r="232" spans="1:21" ht="19.5" hidden="1" customHeight="1" x14ac:dyDescent="0.25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0"/>
    </row>
    <row r="233" spans="1:21" ht="19.5" hidden="1" customHeight="1" x14ac:dyDescent="0.25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0"/>
    </row>
    <row r="234" spans="1:21" ht="19.5" hidden="1" customHeight="1" x14ac:dyDescent="0.25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0"/>
    </row>
    <row r="235" spans="1:21" ht="19.5" hidden="1" customHeight="1" x14ac:dyDescent="0.2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0"/>
    </row>
    <row r="236" spans="1:21" ht="19.5" hidden="1" customHeight="1" x14ac:dyDescent="0.25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0"/>
    </row>
    <row r="237" spans="1:21" ht="19.5" hidden="1" customHeight="1" x14ac:dyDescent="0.25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0"/>
    </row>
    <row r="238" spans="1:21" ht="19.5" hidden="1" customHeight="1" x14ac:dyDescent="0.25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0"/>
    </row>
    <row r="239" spans="1:21" ht="19.5" hidden="1" customHeight="1" x14ac:dyDescent="0.25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0"/>
    </row>
    <row r="240" spans="1:21" ht="19.5" hidden="1" customHeight="1" x14ac:dyDescent="0.25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0"/>
    </row>
    <row r="241" spans="1:21" ht="19.5" hidden="1" customHeight="1" x14ac:dyDescent="0.25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0"/>
    </row>
    <row r="242" spans="1:21" ht="19.5" hidden="1" customHeight="1" x14ac:dyDescent="0.25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0"/>
    </row>
    <row r="243" spans="1:21" ht="19.5" hidden="1" customHeight="1" x14ac:dyDescent="0.25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0"/>
    </row>
    <row r="244" spans="1:21" ht="19.5" hidden="1" customHeight="1" x14ac:dyDescent="0.2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0"/>
    </row>
    <row r="245" spans="1:21" ht="19.5" hidden="1" customHeight="1" x14ac:dyDescent="0.25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0"/>
    </row>
    <row r="246" spans="1:21" ht="19.5" hidden="1" customHeight="1" x14ac:dyDescent="0.25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0"/>
    </row>
    <row r="247" spans="1:21" ht="19.5" hidden="1" customHeight="1" x14ac:dyDescent="0.25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0"/>
    </row>
    <row r="248" spans="1:21" ht="19.5" hidden="1" customHeight="1" x14ac:dyDescent="0.25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0"/>
    </row>
    <row r="249" spans="1:21" ht="19.5" hidden="1" customHeight="1" x14ac:dyDescent="0.25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0"/>
    </row>
    <row r="250" spans="1:21" ht="19.5" hidden="1" customHeight="1" x14ac:dyDescent="0.25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0"/>
    </row>
    <row r="251" spans="1:21" ht="19.5" hidden="1" customHeight="1" x14ac:dyDescent="0.25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0"/>
    </row>
    <row r="252" spans="1:21" ht="19.5" hidden="1" customHeight="1" x14ac:dyDescent="0.25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0"/>
    </row>
    <row r="253" spans="1:21" ht="19.5" hidden="1" customHeight="1" x14ac:dyDescent="0.25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0"/>
    </row>
    <row r="254" spans="1:21" ht="19.5" hidden="1" customHeight="1" x14ac:dyDescent="0.25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0"/>
    </row>
    <row r="255" spans="1:21" ht="19.5" hidden="1" customHeight="1" x14ac:dyDescent="0.25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0"/>
    </row>
    <row r="256" spans="1:21" ht="19.5" hidden="1" customHeight="1" x14ac:dyDescent="0.25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0"/>
    </row>
    <row r="257" spans="1:21" ht="19.5" hidden="1" customHeight="1" x14ac:dyDescent="0.25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0"/>
    </row>
    <row r="258" spans="1:21" ht="19.5" hidden="1" customHeight="1" x14ac:dyDescent="0.25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0"/>
    </row>
    <row r="259" spans="1:21" ht="19.5" hidden="1" customHeight="1" x14ac:dyDescent="0.25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0"/>
    </row>
    <row r="260" spans="1:21" ht="19.5" hidden="1" customHeight="1" x14ac:dyDescent="0.25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0"/>
    </row>
    <row r="261" spans="1:21" ht="19.5" hidden="1" customHeight="1" x14ac:dyDescent="0.25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0"/>
    </row>
    <row r="262" spans="1:21" ht="19.5" hidden="1" customHeight="1" x14ac:dyDescent="0.25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0"/>
    </row>
    <row r="263" spans="1:21" ht="19.5" hidden="1" customHeight="1" x14ac:dyDescent="0.25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0"/>
    </row>
    <row r="264" spans="1:21" ht="19.5" hidden="1" customHeight="1" x14ac:dyDescent="0.25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0"/>
    </row>
    <row r="265" spans="1:21" ht="19.5" hidden="1" customHeight="1" x14ac:dyDescent="0.25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0"/>
    </row>
    <row r="266" spans="1:21" ht="19.5" hidden="1" customHeight="1" x14ac:dyDescent="0.25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0"/>
    </row>
    <row r="267" spans="1:21" ht="19.5" hidden="1" customHeight="1" x14ac:dyDescent="0.25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0"/>
    </row>
    <row r="268" spans="1:21" ht="19.5" hidden="1" customHeight="1" x14ac:dyDescent="0.25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0"/>
    </row>
    <row r="269" spans="1:21" ht="19.5" hidden="1" customHeight="1" x14ac:dyDescent="0.25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0"/>
    </row>
    <row r="270" spans="1:21" ht="19.5" hidden="1" customHeight="1" x14ac:dyDescent="0.25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0"/>
    </row>
    <row r="271" spans="1:21" ht="19.5" hidden="1" customHeight="1" x14ac:dyDescent="0.2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0"/>
    </row>
    <row r="272" spans="1:21" ht="19.5" hidden="1" customHeight="1" x14ac:dyDescent="0.25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0"/>
    </row>
    <row r="273" spans="1:21" ht="19.5" hidden="1" customHeight="1" x14ac:dyDescent="0.25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0"/>
    </row>
    <row r="274" spans="1:21" ht="19.5" hidden="1" customHeight="1" x14ac:dyDescent="0.25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0"/>
    </row>
    <row r="275" spans="1:21" ht="19.5" hidden="1" customHeight="1" x14ac:dyDescent="0.25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0"/>
    </row>
    <row r="276" spans="1:21" ht="19.5" hidden="1" customHeight="1" x14ac:dyDescent="0.25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0"/>
    </row>
    <row r="277" spans="1:21" ht="19.5" hidden="1" customHeight="1" x14ac:dyDescent="0.25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0"/>
    </row>
    <row r="278" spans="1:21" ht="19.5" hidden="1" customHeight="1" x14ac:dyDescent="0.25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0"/>
    </row>
    <row r="279" spans="1:21" ht="19.5" hidden="1" customHeight="1" x14ac:dyDescent="0.25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0"/>
    </row>
    <row r="280" spans="1:21" ht="19.5" hidden="1" customHeight="1" x14ac:dyDescent="0.25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0"/>
    </row>
    <row r="281" spans="1:21" ht="19.5" hidden="1" customHeight="1" x14ac:dyDescent="0.25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0"/>
    </row>
    <row r="282" spans="1:21" ht="19.5" hidden="1" customHeight="1" x14ac:dyDescent="0.25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0"/>
    </row>
    <row r="283" spans="1:21" ht="19.5" hidden="1" customHeight="1" x14ac:dyDescent="0.25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0"/>
    </row>
    <row r="284" spans="1:21" ht="19.5" hidden="1" customHeight="1" x14ac:dyDescent="0.25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0"/>
    </row>
    <row r="285" spans="1:21" ht="19.5" hidden="1" customHeight="1" x14ac:dyDescent="0.25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0"/>
    </row>
    <row r="286" spans="1:21" ht="19.5" hidden="1" customHeight="1" x14ac:dyDescent="0.25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0"/>
    </row>
    <row r="287" spans="1:21" ht="19.5" hidden="1" customHeight="1" x14ac:dyDescent="0.25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0"/>
    </row>
    <row r="288" spans="1:21" ht="19.5" hidden="1" customHeight="1" x14ac:dyDescent="0.25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0"/>
    </row>
    <row r="289" spans="1:21" ht="19.5" hidden="1" customHeight="1" x14ac:dyDescent="0.25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0"/>
    </row>
    <row r="290" spans="1:21" ht="19.5" hidden="1" customHeight="1" x14ac:dyDescent="0.25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0"/>
    </row>
    <row r="291" spans="1:21" ht="19.5" hidden="1" customHeight="1" x14ac:dyDescent="0.25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0"/>
    </row>
    <row r="292" spans="1:21" ht="19.5" hidden="1" customHeight="1" x14ac:dyDescent="0.25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0"/>
    </row>
    <row r="293" spans="1:21" ht="19.5" hidden="1" customHeight="1" x14ac:dyDescent="0.25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0"/>
    </row>
    <row r="294" spans="1:21" ht="19.5" hidden="1" customHeight="1" x14ac:dyDescent="0.25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0"/>
    </row>
    <row r="295" spans="1:21" ht="19.5" hidden="1" customHeight="1" x14ac:dyDescent="0.25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0"/>
    </row>
    <row r="296" spans="1:21" ht="19.5" hidden="1" customHeight="1" x14ac:dyDescent="0.25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0"/>
    </row>
    <row r="297" spans="1:21" ht="19.5" hidden="1" customHeight="1" x14ac:dyDescent="0.25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0"/>
    </row>
    <row r="298" spans="1:21" ht="19.5" hidden="1" customHeight="1" x14ac:dyDescent="0.2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0"/>
    </row>
    <row r="299" spans="1:21" ht="19.5" hidden="1" customHeight="1" x14ac:dyDescent="0.25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0"/>
    </row>
    <row r="300" spans="1:21" ht="19.5" hidden="1" customHeight="1" x14ac:dyDescent="0.25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0"/>
    </row>
    <row r="301" spans="1:21" ht="19.5" hidden="1" customHeight="1" x14ac:dyDescent="0.25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0"/>
    </row>
    <row r="302" spans="1:21" ht="19.5" hidden="1" customHeight="1" x14ac:dyDescent="0.25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0"/>
    </row>
    <row r="303" spans="1:21" ht="19.5" hidden="1" customHeight="1" x14ac:dyDescent="0.25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0"/>
    </row>
    <row r="304" spans="1:21" ht="19.5" hidden="1" customHeight="1" x14ac:dyDescent="0.25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0"/>
    </row>
    <row r="305" spans="1:21" ht="19.5" hidden="1" customHeight="1" x14ac:dyDescent="0.25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0"/>
    </row>
    <row r="306" spans="1:21" ht="19.5" hidden="1" customHeight="1" x14ac:dyDescent="0.25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0"/>
    </row>
    <row r="307" spans="1:21" ht="19.5" hidden="1" customHeight="1" x14ac:dyDescent="0.25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0"/>
    </row>
    <row r="308" spans="1:21" ht="19.5" hidden="1" customHeight="1" x14ac:dyDescent="0.25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0"/>
    </row>
    <row r="309" spans="1:21" ht="19.5" hidden="1" customHeight="1" x14ac:dyDescent="0.25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0"/>
    </row>
    <row r="310" spans="1:21" ht="19.5" hidden="1" customHeight="1" x14ac:dyDescent="0.2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0"/>
    </row>
    <row r="311" spans="1:21" ht="19.5" hidden="1" customHeight="1" x14ac:dyDescent="0.25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0"/>
    </row>
    <row r="312" spans="1:21" ht="19.5" hidden="1" customHeight="1" x14ac:dyDescent="0.25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0"/>
    </row>
    <row r="313" spans="1:21" ht="19.5" hidden="1" customHeight="1" x14ac:dyDescent="0.25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0"/>
    </row>
    <row r="314" spans="1:21" ht="19.5" hidden="1" customHeight="1" x14ac:dyDescent="0.25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0"/>
    </row>
    <row r="315" spans="1:21" ht="19.5" hidden="1" customHeight="1" x14ac:dyDescent="0.25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0"/>
    </row>
    <row r="316" spans="1:21" ht="19.5" hidden="1" customHeight="1" x14ac:dyDescent="0.25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0"/>
    </row>
    <row r="317" spans="1:21" ht="19.5" hidden="1" customHeight="1" x14ac:dyDescent="0.25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0"/>
    </row>
    <row r="318" spans="1:21" ht="19.5" hidden="1" customHeight="1" x14ac:dyDescent="0.25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0"/>
    </row>
    <row r="319" spans="1:21" ht="19.5" hidden="1" customHeight="1" x14ac:dyDescent="0.25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0"/>
    </row>
    <row r="320" spans="1:21" ht="19.5" hidden="1" customHeight="1" x14ac:dyDescent="0.25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0"/>
    </row>
    <row r="321" spans="1:21" ht="19.5" hidden="1" customHeight="1" x14ac:dyDescent="0.25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0"/>
    </row>
    <row r="322" spans="1:21" ht="19.5" hidden="1" customHeight="1" x14ac:dyDescent="0.25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0"/>
    </row>
    <row r="323" spans="1:21" ht="19.5" hidden="1" customHeight="1" x14ac:dyDescent="0.25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0"/>
    </row>
    <row r="324" spans="1:21" ht="19.5" hidden="1" customHeight="1" x14ac:dyDescent="0.25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0"/>
    </row>
    <row r="325" spans="1:21" ht="19.5" hidden="1" customHeight="1" x14ac:dyDescent="0.2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0"/>
    </row>
    <row r="326" spans="1:21" ht="19.5" hidden="1" customHeight="1" x14ac:dyDescent="0.25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0"/>
    </row>
    <row r="327" spans="1:21" ht="19.5" hidden="1" customHeight="1" x14ac:dyDescent="0.25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0"/>
    </row>
    <row r="328" spans="1:21" ht="19.5" hidden="1" customHeight="1" x14ac:dyDescent="0.25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0"/>
    </row>
    <row r="329" spans="1:21" ht="19.5" hidden="1" customHeight="1" x14ac:dyDescent="0.25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0"/>
    </row>
    <row r="330" spans="1:21" ht="19.5" hidden="1" customHeight="1" x14ac:dyDescent="0.25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0"/>
    </row>
    <row r="331" spans="1:21" ht="19.5" hidden="1" customHeight="1" x14ac:dyDescent="0.25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0"/>
    </row>
    <row r="332" spans="1:21" ht="19.5" hidden="1" customHeight="1" x14ac:dyDescent="0.25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0"/>
    </row>
    <row r="333" spans="1:21" ht="19.5" hidden="1" customHeight="1" x14ac:dyDescent="0.25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0"/>
    </row>
    <row r="334" spans="1:21" ht="19.5" hidden="1" customHeight="1" x14ac:dyDescent="0.25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0"/>
    </row>
    <row r="335" spans="1:21" ht="19.5" hidden="1" customHeight="1" x14ac:dyDescent="0.25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0"/>
    </row>
    <row r="336" spans="1:21" ht="19.5" hidden="1" customHeight="1" x14ac:dyDescent="0.25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0"/>
    </row>
    <row r="337" spans="1:21" ht="19.5" hidden="1" customHeight="1" x14ac:dyDescent="0.25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0"/>
    </row>
    <row r="338" spans="1:21" ht="19.5" hidden="1" customHeight="1" x14ac:dyDescent="0.25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0"/>
    </row>
    <row r="339" spans="1:21" ht="19.5" hidden="1" customHeight="1" x14ac:dyDescent="0.25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0"/>
    </row>
    <row r="340" spans="1:21" ht="19.5" hidden="1" customHeight="1" x14ac:dyDescent="0.25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0"/>
    </row>
    <row r="341" spans="1:21" ht="19.5" hidden="1" customHeight="1" x14ac:dyDescent="0.25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0"/>
    </row>
    <row r="342" spans="1:21" ht="19.5" hidden="1" customHeight="1" x14ac:dyDescent="0.25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0"/>
    </row>
    <row r="343" spans="1:21" ht="19.5" hidden="1" customHeight="1" x14ac:dyDescent="0.25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0"/>
    </row>
    <row r="344" spans="1:21" ht="19.5" hidden="1" customHeight="1" x14ac:dyDescent="0.25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0"/>
    </row>
    <row r="345" spans="1:21" ht="19.5" hidden="1" customHeight="1" x14ac:dyDescent="0.25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0"/>
    </row>
    <row r="346" spans="1:21" ht="19.5" hidden="1" customHeight="1" x14ac:dyDescent="0.25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0"/>
    </row>
    <row r="347" spans="1:21" ht="19.5" hidden="1" customHeight="1" x14ac:dyDescent="0.25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0"/>
    </row>
    <row r="348" spans="1:21" ht="19.5" hidden="1" customHeight="1" x14ac:dyDescent="0.25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0"/>
    </row>
    <row r="349" spans="1:21" ht="19.5" hidden="1" customHeight="1" x14ac:dyDescent="0.25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0"/>
    </row>
    <row r="350" spans="1:21" ht="19.5" hidden="1" customHeight="1" x14ac:dyDescent="0.25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0"/>
    </row>
    <row r="351" spans="1:21" ht="19.5" hidden="1" customHeight="1" x14ac:dyDescent="0.25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0"/>
    </row>
    <row r="352" spans="1:21" ht="19.5" hidden="1" customHeight="1" x14ac:dyDescent="0.25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0"/>
    </row>
    <row r="353" spans="1:21" ht="19.5" hidden="1" customHeight="1" x14ac:dyDescent="0.25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0"/>
    </row>
    <row r="354" spans="1:21" ht="19.5" hidden="1" customHeight="1" x14ac:dyDescent="0.25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0"/>
    </row>
    <row r="355" spans="1:21" ht="19.5" hidden="1" customHeight="1" x14ac:dyDescent="0.25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0"/>
    </row>
    <row r="356" spans="1:21" ht="19.5" hidden="1" customHeight="1" x14ac:dyDescent="0.25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0"/>
    </row>
    <row r="357" spans="1:21" ht="19.5" hidden="1" customHeight="1" x14ac:dyDescent="0.25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0"/>
    </row>
    <row r="358" spans="1:21" ht="19.5" hidden="1" customHeight="1" x14ac:dyDescent="0.25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0"/>
    </row>
    <row r="359" spans="1:21" ht="19.5" hidden="1" customHeight="1" x14ac:dyDescent="0.25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0"/>
    </row>
    <row r="360" spans="1:21" ht="19.5" hidden="1" customHeight="1" x14ac:dyDescent="0.25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0"/>
    </row>
    <row r="361" spans="1:21" ht="19.5" hidden="1" customHeight="1" x14ac:dyDescent="0.25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0"/>
    </row>
    <row r="362" spans="1:21" ht="19.5" hidden="1" customHeight="1" x14ac:dyDescent="0.25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0"/>
    </row>
    <row r="363" spans="1:21" ht="19.5" hidden="1" customHeight="1" x14ac:dyDescent="0.25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0"/>
    </row>
    <row r="364" spans="1:21" ht="19.5" hidden="1" customHeight="1" x14ac:dyDescent="0.25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0"/>
    </row>
    <row r="365" spans="1:21" ht="19.5" hidden="1" customHeight="1" x14ac:dyDescent="0.25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0"/>
    </row>
    <row r="366" spans="1:21" ht="19.5" hidden="1" customHeight="1" x14ac:dyDescent="0.25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0"/>
    </row>
    <row r="367" spans="1:21" ht="19.5" hidden="1" customHeight="1" x14ac:dyDescent="0.25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0"/>
    </row>
    <row r="368" spans="1:21" ht="19.5" hidden="1" customHeight="1" x14ac:dyDescent="0.25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0"/>
    </row>
    <row r="369" spans="1:21" ht="19.5" hidden="1" customHeight="1" x14ac:dyDescent="0.25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0"/>
    </row>
    <row r="370" spans="1:21" ht="19.5" hidden="1" customHeight="1" x14ac:dyDescent="0.25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0"/>
    </row>
    <row r="371" spans="1:21" ht="19.5" hidden="1" customHeight="1" x14ac:dyDescent="0.25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0"/>
    </row>
    <row r="372" spans="1:21" ht="19.5" hidden="1" customHeight="1" x14ac:dyDescent="0.25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0"/>
    </row>
    <row r="373" spans="1:21" ht="19.5" hidden="1" customHeight="1" x14ac:dyDescent="0.25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0"/>
    </row>
    <row r="374" spans="1:21" ht="19.5" hidden="1" customHeight="1" x14ac:dyDescent="0.25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0"/>
    </row>
    <row r="375" spans="1:21" ht="19.5" hidden="1" customHeight="1" x14ac:dyDescent="0.25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0"/>
    </row>
    <row r="376" spans="1:21" ht="19.5" hidden="1" customHeight="1" x14ac:dyDescent="0.25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0"/>
    </row>
    <row r="377" spans="1:21" ht="19.5" hidden="1" customHeight="1" x14ac:dyDescent="0.25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0"/>
    </row>
    <row r="378" spans="1:21" ht="19.5" hidden="1" customHeight="1" x14ac:dyDescent="0.25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0"/>
    </row>
    <row r="379" spans="1:21" ht="19.5" hidden="1" customHeight="1" x14ac:dyDescent="0.25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0"/>
    </row>
    <row r="380" spans="1:21" ht="19.5" hidden="1" customHeight="1" x14ac:dyDescent="0.25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0"/>
    </row>
    <row r="381" spans="1:21" ht="19.5" hidden="1" customHeight="1" x14ac:dyDescent="0.25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0"/>
    </row>
    <row r="382" spans="1:21" ht="19.5" hidden="1" customHeight="1" x14ac:dyDescent="0.25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0"/>
    </row>
    <row r="383" spans="1:21" ht="19.5" hidden="1" customHeight="1" x14ac:dyDescent="0.25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0"/>
    </row>
    <row r="384" spans="1:21" ht="19.5" hidden="1" customHeight="1" x14ac:dyDescent="0.25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0"/>
    </row>
    <row r="385" spans="1:21" ht="19.5" hidden="1" customHeight="1" x14ac:dyDescent="0.25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0"/>
    </row>
    <row r="386" spans="1:21" ht="19.5" hidden="1" customHeight="1" x14ac:dyDescent="0.25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0"/>
    </row>
    <row r="387" spans="1:21" ht="19.5" hidden="1" customHeight="1" x14ac:dyDescent="0.25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0"/>
    </row>
    <row r="388" spans="1:21" ht="19.5" hidden="1" customHeight="1" x14ac:dyDescent="0.25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0"/>
    </row>
    <row r="389" spans="1:21" ht="19.5" hidden="1" customHeight="1" x14ac:dyDescent="0.25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0"/>
    </row>
    <row r="390" spans="1:21" ht="19.5" hidden="1" customHeight="1" x14ac:dyDescent="0.25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0"/>
    </row>
    <row r="391" spans="1:21" ht="19.5" hidden="1" customHeight="1" x14ac:dyDescent="0.25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0"/>
    </row>
    <row r="392" spans="1:21" ht="19.5" hidden="1" customHeight="1" x14ac:dyDescent="0.25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0"/>
    </row>
    <row r="393" spans="1:21" ht="19.5" hidden="1" customHeight="1" x14ac:dyDescent="0.25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0"/>
    </row>
    <row r="394" spans="1:21" ht="19.5" hidden="1" customHeight="1" x14ac:dyDescent="0.25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0"/>
    </row>
    <row r="395" spans="1:21" ht="19.5" hidden="1" customHeight="1" x14ac:dyDescent="0.25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0"/>
    </row>
    <row r="396" spans="1:21" ht="19.5" hidden="1" customHeight="1" x14ac:dyDescent="0.25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0"/>
    </row>
    <row r="397" spans="1:21" ht="19.5" hidden="1" customHeight="1" x14ac:dyDescent="0.2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0"/>
    </row>
    <row r="398" spans="1:21" ht="19.5" hidden="1" customHeight="1" x14ac:dyDescent="0.25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0"/>
    </row>
    <row r="399" spans="1:21" ht="19.5" hidden="1" customHeight="1" x14ac:dyDescent="0.25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0"/>
    </row>
    <row r="400" spans="1:21" ht="19.5" hidden="1" customHeight="1" x14ac:dyDescent="0.25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0"/>
    </row>
    <row r="401" spans="1:21" ht="19.5" hidden="1" customHeight="1" x14ac:dyDescent="0.25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0"/>
    </row>
    <row r="402" spans="1:21" ht="19.5" hidden="1" customHeight="1" x14ac:dyDescent="0.25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0"/>
    </row>
    <row r="403" spans="1:21" ht="19.5" hidden="1" customHeight="1" x14ac:dyDescent="0.25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0"/>
    </row>
    <row r="404" spans="1:21" ht="19.5" hidden="1" customHeight="1" x14ac:dyDescent="0.25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0"/>
    </row>
    <row r="405" spans="1:21" ht="19.5" hidden="1" customHeight="1" x14ac:dyDescent="0.25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0"/>
    </row>
    <row r="406" spans="1:21" ht="19.5" hidden="1" customHeight="1" x14ac:dyDescent="0.25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0"/>
    </row>
    <row r="407" spans="1:21" ht="19.5" hidden="1" customHeight="1" x14ac:dyDescent="0.25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0"/>
    </row>
    <row r="408" spans="1:21" ht="19.5" hidden="1" customHeight="1" x14ac:dyDescent="0.25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0"/>
    </row>
    <row r="409" spans="1:21" ht="19.5" hidden="1" customHeight="1" x14ac:dyDescent="0.25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0"/>
    </row>
    <row r="410" spans="1:21" ht="19.5" hidden="1" customHeight="1" x14ac:dyDescent="0.25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0"/>
    </row>
    <row r="411" spans="1:21" ht="19.5" hidden="1" customHeight="1" x14ac:dyDescent="0.25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0"/>
    </row>
    <row r="412" spans="1:21" ht="19.5" hidden="1" customHeight="1" x14ac:dyDescent="0.25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0"/>
    </row>
    <row r="413" spans="1:21" ht="19.5" hidden="1" customHeight="1" x14ac:dyDescent="0.25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0"/>
    </row>
    <row r="414" spans="1:21" ht="19.5" hidden="1" customHeight="1" x14ac:dyDescent="0.25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0"/>
    </row>
    <row r="415" spans="1:21" ht="19.5" hidden="1" customHeight="1" x14ac:dyDescent="0.2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0"/>
    </row>
    <row r="416" spans="1:21" ht="19.5" hidden="1" customHeight="1" x14ac:dyDescent="0.25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0"/>
    </row>
    <row r="417" spans="1:21" ht="19.5" hidden="1" customHeight="1" x14ac:dyDescent="0.25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0"/>
    </row>
    <row r="418" spans="1:21" ht="19.5" hidden="1" customHeight="1" x14ac:dyDescent="0.25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0"/>
    </row>
    <row r="419" spans="1:21" ht="19.5" hidden="1" customHeight="1" x14ac:dyDescent="0.25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0"/>
    </row>
    <row r="420" spans="1:21" ht="19.5" hidden="1" customHeight="1" x14ac:dyDescent="0.25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0"/>
    </row>
    <row r="421" spans="1:21" ht="19.5" hidden="1" customHeight="1" x14ac:dyDescent="0.25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0"/>
    </row>
    <row r="422" spans="1:21" ht="19.5" hidden="1" customHeight="1" x14ac:dyDescent="0.25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0"/>
    </row>
    <row r="423" spans="1:21" ht="19.5" hidden="1" customHeight="1" x14ac:dyDescent="0.25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0"/>
    </row>
    <row r="424" spans="1:21" ht="19.5" hidden="1" customHeight="1" x14ac:dyDescent="0.25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0"/>
    </row>
    <row r="425" spans="1:21" ht="19.5" hidden="1" customHeight="1" x14ac:dyDescent="0.25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0"/>
    </row>
    <row r="426" spans="1:21" ht="19.5" hidden="1" customHeight="1" x14ac:dyDescent="0.25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0"/>
    </row>
    <row r="427" spans="1:21" ht="19.5" hidden="1" customHeight="1" x14ac:dyDescent="0.25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0"/>
    </row>
    <row r="428" spans="1:21" ht="19.5" hidden="1" customHeight="1" x14ac:dyDescent="0.25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0"/>
    </row>
    <row r="429" spans="1:21" ht="19.5" hidden="1" customHeight="1" x14ac:dyDescent="0.25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0"/>
    </row>
    <row r="430" spans="1:21" ht="19.5" hidden="1" customHeight="1" x14ac:dyDescent="0.25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0"/>
    </row>
    <row r="431" spans="1:21" ht="19.5" hidden="1" customHeight="1" x14ac:dyDescent="0.25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0"/>
    </row>
    <row r="432" spans="1:21" ht="19.5" hidden="1" customHeight="1" x14ac:dyDescent="0.25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0"/>
    </row>
    <row r="433" spans="1:21" ht="19.5" hidden="1" customHeight="1" x14ac:dyDescent="0.25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0"/>
    </row>
    <row r="434" spans="1:21" ht="19.5" hidden="1" customHeight="1" x14ac:dyDescent="0.25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0"/>
    </row>
    <row r="435" spans="1:21" ht="19.5" hidden="1" customHeight="1" x14ac:dyDescent="0.25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0"/>
    </row>
    <row r="436" spans="1:21" ht="19.5" hidden="1" customHeight="1" x14ac:dyDescent="0.25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0"/>
    </row>
    <row r="437" spans="1:21" ht="19.5" hidden="1" customHeight="1" x14ac:dyDescent="0.25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0"/>
    </row>
    <row r="438" spans="1:21" ht="19.5" hidden="1" customHeight="1" x14ac:dyDescent="0.25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0"/>
    </row>
    <row r="439" spans="1:21" ht="19.5" hidden="1" customHeight="1" x14ac:dyDescent="0.25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0"/>
    </row>
    <row r="440" spans="1:21" ht="19.5" hidden="1" customHeight="1" x14ac:dyDescent="0.25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0"/>
    </row>
    <row r="441" spans="1:21" ht="19.5" hidden="1" customHeight="1" x14ac:dyDescent="0.25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0"/>
    </row>
    <row r="442" spans="1:21" ht="19.5" hidden="1" customHeight="1" x14ac:dyDescent="0.25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0"/>
    </row>
    <row r="443" spans="1:21" ht="19.5" hidden="1" customHeight="1" x14ac:dyDescent="0.25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0"/>
    </row>
    <row r="444" spans="1:21" ht="19.5" hidden="1" customHeight="1" x14ac:dyDescent="0.25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0"/>
    </row>
    <row r="445" spans="1:21" ht="19.5" hidden="1" customHeight="1" x14ac:dyDescent="0.2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0"/>
    </row>
    <row r="446" spans="1:21" ht="19.5" hidden="1" customHeight="1" x14ac:dyDescent="0.25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0"/>
    </row>
    <row r="447" spans="1:21" ht="19.5" hidden="1" customHeight="1" x14ac:dyDescent="0.25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0"/>
    </row>
    <row r="448" spans="1:21" ht="19.5" hidden="1" customHeight="1" x14ac:dyDescent="0.25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0"/>
    </row>
    <row r="449" spans="1:21" ht="19.5" hidden="1" customHeight="1" x14ac:dyDescent="0.25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0"/>
    </row>
    <row r="450" spans="1:21" ht="19.5" hidden="1" customHeight="1" x14ac:dyDescent="0.25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0"/>
    </row>
    <row r="451" spans="1:21" ht="19.5" hidden="1" customHeight="1" x14ac:dyDescent="0.25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0"/>
    </row>
    <row r="452" spans="1:21" ht="19.5" hidden="1" customHeight="1" x14ac:dyDescent="0.25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0"/>
    </row>
    <row r="453" spans="1:21" ht="19.5" hidden="1" customHeight="1" x14ac:dyDescent="0.25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0"/>
    </row>
    <row r="454" spans="1:21" ht="19.5" hidden="1" customHeight="1" x14ac:dyDescent="0.25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0"/>
    </row>
    <row r="455" spans="1:21" ht="19.5" hidden="1" customHeight="1" x14ac:dyDescent="0.25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0"/>
    </row>
    <row r="456" spans="1:21" ht="19.5" hidden="1" customHeight="1" x14ac:dyDescent="0.25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0"/>
    </row>
    <row r="457" spans="1:21" ht="19.5" hidden="1" customHeight="1" x14ac:dyDescent="0.25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0"/>
    </row>
    <row r="458" spans="1:21" ht="19.5" hidden="1" customHeight="1" x14ac:dyDescent="0.25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0"/>
    </row>
    <row r="459" spans="1:21" ht="19.5" hidden="1" customHeight="1" x14ac:dyDescent="0.25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0"/>
    </row>
    <row r="460" spans="1:21" ht="19.5" hidden="1" customHeight="1" x14ac:dyDescent="0.25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0"/>
    </row>
    <row r="461" spans="1:21" ht="19.5" hidden="1" customHeight="1" x14ac:dyDescent="0.25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0"/>
    </row>
    <row r="462" spans="1:21" ht="19.5" hidden="1" customHeight="1" x14ac:dyDescent="0.25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0"/>
    </row>
    <row r="463" spans="1:21" ht="19.5" hidden="1" customHeight="1" x14ac:dyDescent="0.25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0"/>
    </row>
    <row r="464" spans="1:21" ht="19.5" hidden="1" customHeight="1" x14ac:dyDescent="0.25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0"/>
    </row>
    <row r="465" spans="1:21" ht="19.5" hidden="1" customHeight="1" x14ac:dyDescent="0.25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0"/>
    </row>
    <row r="466" spans="1:21" ht="19.5" hidden="1" customHeight="1" x14ac:dyDescent="0.25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0"/>
    </row>
    <row r="467" spans="1:21" ht="19.5" hidden="1" customHeight="1" x14ac:dyDescent="0.25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0"/>
    </row>
    <row r="468" spans="1:21" ht="19.5" hidden="1" customHeight="1" x14ac:dyDescent="0.25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0"/>
    </row>
    <row r="469" spans="1:21" ht="19.5" hidden="1" customHeight="1" x14ac:dyDescent="0.25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0"/>
    </row>
    <row r="470" spans="1:21" ht="19.5" hidden="1" customHeight="1" x14ac:dyDescent="0.25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0"/>
    </row>
    <row r="471" spans="1:21" ht="19.5" hidden="1" customHeight="1" x14ac:dyDescent="0.25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0"/>
    </row>
    <row r="472" spans="1:21" ht="19.5" hidden="1" customHeight="1" x14ac:dyDescent="0.25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0"/>
    </row>
    <row r="473" spans="1:21" ht="19.5" hidden="1" customHeight="1" x14ac:dyDescent="0.25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0"/>
    </row>
    <row r="474" spans="1:21" ht="19.5" hidden="1" customHeight="1" x14ac:dyDescent="0.25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0"/>
    </row>
    <row r="475" spans="1:21" ht="19.5" hidden="1" customHeight="1" x14ac:dyDescent="0.25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0"/>
    </row>
    <row r="476" spans="1:21" ht="19.5" hidden="1" customHeight="1" x14ac:dyDescent="0.25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0"/>
    </row>
    <row r="477" spans="1:21" ht="19.5" hidden="1" customHeight="1" x14ac:dyDescent="0.25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0"/>
    </row>
    <row r="478" spans="1:21" ht="19.5" hidden="1" customHeight="1" x14ac:dyDescent="0.25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0"/>
    </row>
    <row r="479" spans="1:21" ht="19.5" hidden="1" customHeight="1" x14ac:dyDescent="0.2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0"/>
    </row>
    <row r="480" spans="1:21" ht="19.5" hidden="1" customHeight="1" x14ac:dyDescent="0.25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0"/>
    </row>
    <row r="481" spans="1:21" ht="19.5" hidden="1" customHeight="1" x14ac:dyDescent="0.25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0"/>
    </row>
    <row r="482" spans="1:21" ht="19.5" hidden="1" customHeight="1" x14ac:dyDescent="0.25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0"/>
    </row>
    <row r="483" spans="1:21" ht="19.5" hidden="1" customHeight="1" x14ac:dyDescent="0.25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0"/>
    </row>
    <row r="484" spans="1:21" ht="19.5" hidden="1" customHeight="1" x14ac:dyDescent="0.25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0"/>
    </row>
    <row r="485" spans="1:21" ht="19.5" hidden="1" customHeight="1" x14ac:dyDescent="0.25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0"/>
    </row>
    <row r="486" spans="1:21" ht="19.5" hidden="1" customHeight="1" x14ac:dyDescent="0.25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0"/>
    </row>
    <row r="487" spans="1:21" ht="19.5" hidden="1" customHeight="1" x14ac:dyDescent="0.25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0"/>
    </row>
    <row r="488" spans="1:21" ht="19.5" hidden="1" customHeight="1" x14ac:dyDescent="0.25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0"/>
    </row>
    <row r="489" spans="1:21" ht="19.5" hidden="1" customHeight="1" x14ac:dyDescent="0.25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0"/>
    </row>
    <row r="490" spans="1:21" ht="19.5" hidden="1" customHeight="1" x14ac:dyDescent="0.25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0"/>
    </row>
    <row r="491" spans="1:21" ht="19.5" hidden="1" customHeight="1" x14ac:dyDescent="0.25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0"/>
    </row>
    <row r="492" spans="1:21" ht="19.5" hidden="1" customHeight="1" x14ac:dyDescent="0.25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0"/>
    </row>
    <row r="493" spans="1:21" ht="19.5" hidden="1" customHeight="1" x14ac:dyDescent="0.25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0"/>
    </row>
    <row r="494" spans="1:21" ht="19.5" hidden="1" customHeight="1" x14ac:dyDescent="0.25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0"/>
    </row>
    <row r="495" spans="1:21" ht="19.5" hidden="1" customHeight="1" x14ac:dyDescent="0.25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0"/>
    </row>
    <row r="496" spans="1:21" ht="19.5" hidden="1" customHeight="1" x14ac:dyDescent="0.25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0"/>
    </row>
    <row r="497" spans="1:21" ht="19.5" hidden="1" customHeight="1" x14ac:dyDescent="0.25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0"/>
    </row>
    <row r="498" spans="1:21" ht="19.5" hidden="1" customHeight="1" x14ac:dyDescent="0.25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0"/>
    </row>
    <row r="499" spans="1:21" ht="19.5" hidden="1" customHeight="1" x14ac:dyDescent="0.25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0"/>
    </row>
    <row r="500" spans="1:21" ht="19.5" hidden="1" customHeight="1" x14ac:dyDescent="0.25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0"/>
    </row>
    <row r="501" spans="1:21" ht="19.5" hidden="1" customHeight="1" x14ac:dyDescent="0.25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0"/>
    </row>
    <row r="502" spans="1:21" ht="19.5" hidden="1" customHeight="1" x14ac:dyDescent="0.25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0"/>
    </row>
    <row r="503" spans="1:21" ht="19.5" hidden="1" customHeight="1" x14ac:dyDescent="0.25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0"/>
    </row>
    <row r="504" spans="1:21" ht="19.5" hidden="1" customHeight="1" x14ac:dyDescent="0.25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0"/>
    </row>
    <row r="505" spans="1:21" ht="19.5" hidden="1" customHeight="1" x14ac:dyDescent="0.25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0"/>
    </row>
    <row r="506" spans="1:21" ht="19.5" hidden="1" customHeight="1" x14ac:dyDescent="0.25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0"/>
    </row>
    <row r="507" spans="1:21" ht="19.5" hidden="1" customHeight="1" x14ac:dyDescent="0.25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0"/>
    </row>
    <row r="508" spans="1:21" ht="19.5" hidden="1" customHeight="1" x14ac:dyDescent="0.25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0"/>
    </row>
    <row r="509" spans="1:21" ht="19.5" hidden="1" customHeight="1" x14ac:dyDescent="0.25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0"/>
    </row>
    <row r="510" spans="1:21" ht="19.5" hidden="1" customHeight="1" x14ac:dyDescent="0.25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0"/>
    </row>
    <row r="511" spans="1:21" ht="19.5" hidden="1" customHeight="1" x14ac:dyDescent="0.25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0"/>
    </row>
    <row r="512" spans="1:21" ht="19.5" hidden="1" customHeight="1" x14ac:dyDescent="0.25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0"/>
    </row>
    <row r="513" spans="1:21" ht="19.5" hidden="1" customHeight="1" x14ac:dyDescent="0.25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0"/>
    </row>
    <row r="514" spans="1:21" ht="19.5" hidden="1" customHeight="1" x14ac:dyDescent="0.25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0"/>
    </row>
    <row r="515" spans="1:21" ht="19.5" hidden="1" customHeight="1" x14ac:dyDescent="0.25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0"/>
    </row>
    <row r="516" spans="1:21" ht="19.5" hidden="1" customHeight="1" x14ac:dyDescent="0.25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0"/>
    </row>
    <row r="517" spans="1:21" ht="19.5" hidden="1" customHeight="1" x14ac:dyDescent="0.25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0"/>
    </row>
    <row r="518" spans="1:21" ht="19.5" hidden="1" customHeight="1" x14ac:dyDescent="0.25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0"/>
    </row>
    <row r="519" spans="1:21" ht="19.5" hidden="1" customHeight="1" x14ac:dyDescent="0.25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0"/>
    </row>
    <row r="520" spans="1:21" ht="19.5" hidden="1" customHeight="1" x14ac:dyDescent="0.25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0"/>
    </row>
    <row r="521" spans="1:21" ht="19.5" hidden="1" customHeight="1" x14ac:dyDescent="0.25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0"/>
    </row>
    <row r="522" spans="1:21" ht="19.5" hidden="1" customHeight="1" x14ac:dyDescent="0.25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0"/>
    </row>
    <row r="523" spans="1:21" ht="19.5" hidden="1" customHeight="1" x14ac:dyDescent="0.25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0"/>
    </row>
    <row r="524" spans="1:21" ht="19.5" hidden="1" customHeight="1" x14ac:dyDescent="0.25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0"/>
    </row>
    <row r="525" spans="1:21" ht="19.5" hidden="1" customHeight="1" x14ac:dyDescent="0.25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0"/>
    </row>
    <row r="526" spans="1:21" ht="19.5" hidden="1" customHeight="1" x14ac:dyDescent="0.25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0"/>
    </row>
    <row r="527" spans="1:21" ht="19.5" hidden="1" customHeight="1" x14ac:dyDescent="0.25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0"/>
    </row>
    <row r="528" spans="1:21" ht="19.5" hidden="1" customHeight="1" x14ac:dyDescent="0.25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0"/>
    </row>
    <row r="529" spans="1:21" ht="19.5" hidden="1" customHeight="1" x14ac:dyDescent="0.25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0"/>
    </row>
    <row r="530" spans="1:21" ht="19.5" hidden="1" customHeight="1" x14ac:dyDescent="0.25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0"/>
    </row>
    <row r="531" spans="1:21" ht="19.5" hidden="1" customHeight="1" x14ac:dyDescent="0.25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0"/>
    </row>
    <row r="532" spans="1:21" ht="19.5" hidden="1" customHeight="1" x14ac:dyDescent="0.25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0"/>
    </row>
    <row r="533" spans="1:21" ht="19.5" hidden="1" customHeight="1" x14ac:dyDescent="0.25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0"/>
    </row>
    <row r="534" spans="1:21" ht="19.5" hidden="1" customHeight="1" x14ac:dyDescent="0.25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0"/>
    </row>
    <row r="535" spans="1:21" ht="19.5" hidden="1" customHeight="1" x14ac:dyDescent="0.25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0"/>
    </row>
    <row r="536" spans="1:21" ht="19.5" hidden="1" customHeight="1" x14ac:dyDescent="0.25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0"/>
    </row>
    <row r="537" spans="1:21" ht="19.5" hidden="1" customHeight="1" x14ac:dyDescent="0.25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0"/>
    </row>
    <row r="538" spans="1:21" ht="19.5" hidden="1" customHeight="1" x14ac:dyDescent="0.25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0"/>
    </row>
    <row r="539" spans="1:21" ht="19.5" hidden="1" customHeight="1" x14ac:dyDescent="0.25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0"/>
    </row>
    <row r="540" spans="1:21" ht="19.5" hidden="1" customHeight="1" x14ac:dyDescent="0.25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0"/>
    </row>
    <row r="541" spans="1:21" ht="19.5" hidden="1" customHeight="1" x14ac:dyDescent="0.25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0"/>
    </row>
    <row r="542" spans="1:21" ht="19.5" hidden="1" customHeight="1" x14ac:dyDescent="0.25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</row>
    <row r="543" spans="1:21" ht="19.5" hidden="1" customHeight="1" x14ac:dyDescent="0.25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</row>
    <row r="544" spans="1:21" ht="19.5" hidden="1" customHeight="1" x14ac:dyDescent="0.25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</row>
    <row r="545" spans="1:21" ht="19.5" hidden="1" customHeight="1" x14ac:dyDescent="0.25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</row>
    <row r="546" spans="1:21" ht="19.5" hidden="1" customHeight="1" x14ac:dyDescent="0.25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</row>
    <row r="547" spans="1:21" ht="19.5" hidden="1" customHeight="1" x14ac:dyDescent="0.25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</row>
    <row r="548" spans="1:21" ht="19.5" hidden="1" customHeight="1" x14ac:dyDescent="0.25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</row>
    <row r="549" spans="1:21" ht="19.5" hidden="1" customHeight="1" x14ac:dyDescent="0.25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</row>
    <row r="550" spans="1:21" ht="19.5" hidden="1" customHeight="1" x14ac:dyDescent="0.25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</row>
    <row r="551" spans="1:21" ht="19.5" hidden="1" customHeight="1" x14ac:dyDescent="0.25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</row>
    <row r="552" spans="1:21" ht="19.5" hidden="1" customHeight="1" x14ac:dyDescent="0.25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0"/>
    </row>
    <row r="553" spans="1:21" ht="19.5" hidden="1" customHeight="1" x14ac:dyDescent="0.25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</row>
    <row r="554" spans="1:21" ht="19.5" hidden="1" customHeight="1" x14ac:dyDescent="0.25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</row>
    <row r="555" spans="1:21" ht="19.5" hidden="1" customHeight="1" x14ac:dyDescent="0.25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</row>
    <row r="556" spans="1:21" ht="19.5" hidden="1" customHeight="1" x14ac:dyDescent="0.25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</row>
    <row r="557" spans="1:21" ht="19.5" hidden="1" customHeight="1" x14ac:dyDescent="0.25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</row>
    <row r="558" spans="1:21" ht="19.5" hidden="1" customHeight="1" x14ac:dyDescent="0.25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</row>
    <row r="559" spans="1:21" ht="19.5" hidden="1" customHeight="1" x14ac:dyDescent="0.25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</row>
    <row r="560" spans="1:21" ht="19.5" hidden="1" customHeight="1" x14ac:dyDescent="0.25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</row>
    <row r="561" spans="1:21" ht="19.5" hidden="1" customHeight="1" x14ac:dyDescent="0.25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</row>
    <row r="562" spans="1:21" ht="19.5" hidden="1" customHeight="1" x14ac:dyDescent="0.25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</row>
    <row r="563" spans="1:21" ht="19.5" hidden="1" customHeight="1" x14ac:dyDescent="0.25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</row>
    <row r="564" spans="1:21" ht="19.5" hidden="1" customHeight="1" x14ac:dyDescent="0.25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</row>
    <row r="565" spans="1:21" ht="19.5" hidden="1" customHeight="1" x14ac:dyDescent="0.25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0"/>
    </row>
    <row r="566" spans="1:21" ht="19.5" hidden="1" customHeight="1" x14ac:dyDescent="0.25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</row>
    <row r="567" spans="1:21" ht="19.5" hidden="1" customHeight="1" x14ac:dyDescent="0.25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</row>
    <row r="568" spans="1:21" ht="19.5" hidden="1" customHeight="1" x14ac:dyDescent="0.25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</row>
    <row r="569" spans="1:21" ht="19.5" hidden="1" customHeight="1" x14ac:dyDescent="0.25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</row>
    <row r="570" spans="1:21" ht="19.5" hidden="1" customHeight="1" x14ac:dyDescent="0.25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</row>
    <row r="571" spans="1:21" ht="19.5" hidden="1" customHeight="1" x14ac:dyDescent="0.25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</row>
    <row r="572" spans="1:21" ht="19.5" hidden="1" customHeight="1" x14ac:dyDescent="0.25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</row>
    <row r="573" spans="1:21" ht="19.5" hidden="1" customHeight="1" x14ac:dyDescent="0.25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</row>
    <row r="574" spans="1:21" ht="19.5" hidden="1" customHeight="1" x14ac:dyDescent="0.25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</row>
    <row r="575" spans="1:21" ht="19.5" hidden="1" customHeight="1" x14ac:dyDescent="0.25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</row>
    <row r="576" spans="1:21" ht="19.5" hidden="1" customHeight="1" x14ac:dyDescent="0.25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</row>
    <row r="577" spans="1:21" ht="19.5" hidden="1" customHeight="1" x14ac:dyDescent="0.25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</row>
    <row r="578" spans="1:21" ht="19.5" hidden="1" customHeight="1" x14ac:dyDescent="0.25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0"/>
    </row>
    <row r="579" spans="1:21" ht="19.5" hidden="1" customHeight="1" x14ac:dyDescent="0.25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</row>
    <row r="580" spans="1:21" ht="19.5" hidden="1" customHeight="1" x14ac:dyDescent="0.25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</row>
    <row r="581" spans="1:21" ht="19.5" hidden="1" customHeight="1" x14ac:dyDescent="0.25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</row>
    <row r="582" spans="1:21" ht="19.5" hidden="1" customHeight="1" x14ac:dyDescent="0.25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</row>
    <row r="583" spans="1:21" ht="19.5" hidden="1" customHeight="1" x14ac:dyDescent="0.25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</row>
    <row r="584" spans="1:21" ht="19.5" hidden="1" customHeight="1" x14ac:dyDescent="0.25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</row>
    <row r="585" spans="1:21" ht="19.5" hidden="1" customHeight="1" x14ac:dyDescent="0.25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</row>
    <row r="586" spans="1:21" ht="19.5" hidden="1" customHeight="1" x14ac:dyDescent="0.25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</row>
    <row r="587" spans="1:21" ht="19.5" hidden="1" customHeight="1" x14ac:dyDescent="0.25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</row>
    <row r="588" spans="1:21" ht="19.5" hidden="1" customHeight="1" x14ac:dyDescent="0.25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</row>
    <row r="589" spans="1:21" ht="19.5" hidden="1" customHeight="1" x14ac:dyDescent="0.25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</row>
    <row r="590" spans="1:21" ht="19.5" hidden="1" customHeight="1" x14ac:dyDescent="0.25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</row>
    <row r="591" spans="1:21" ht="19.5" hidden="1" customHeight="1" x14ac:dyDescent="0.25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0"/>
    </row>
    <row r="592" spans="1:21" ht="19.5" hidden="1" customHeight="1" x14ac:dyDescent="0.25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</row>
    <row r="593" spans="1:21" ht="19.5" hidden="1" customHeight="1" x14ac:dyDescent="0.25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</row>
    <row r="594" spans="1:21" ht="19.5" hidden="1" customHeight="1" x14ac:dyDescent="0.25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</row>
    <row r="595" spans="1:21" ht="19.5" hidden="1" customHeight="1" x14ac:dyDescent="0.25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</row>
    <row r="596" spans="1:21" ht="19.5" hidden="1" customHeight="1" x14ac:dyDescent="0.25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</row>
    <row r="597" spans="1:21" ht="19.5" hidden="1" customHeight="1" x14ac:dyDescent="0.25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</row>
    <row r="598" spans="1:21" ht="19.5" hidden="1" customHeight="1" x14ac:dyDescent="0.25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</row>
    <row r="599" spans="1:21" ht="19.5" hidden="1" customHeight="1" x14ac:dyDescent="0.25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</row>
    <row r="600" spans="1:21" ht="19.5" hidden="1" customHeight="1" x14ac:dyDescent="0.25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</row>
    <row r="601" spans="1:21" ht="19.5" hidden="1" customHeight="1" x14ac:dyDescent="0.25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</row>
    <row r="602" spans="1:21" ht="19.5" hidden="1" customHeight="1" x14ac:dyDescent="0.25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</row>
    <row r="603" spans="1:21" ht="19.5" hidden="1" customHeight="1" x14ac:dyDescent="0.25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</row>
    <row r="604" spans="1:21" ht="19.5" hidden="1" customHeight="1" x14ac:dyDescent="0.25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0"/>
    </row>
    <row r="605" spans="1:21" ht="19.5" hidden="1" customHeight="1" x14ac:dyDescent="0.25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</row>
    <row r="606" spans="1:21" ht="19.5" hidden="1" customHeight="1" x14ac:dyDescent="0.25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</row>
    <row r="607" spans="1:21" ht="19.5" hidden="1" customHeight="1" x14ac:dyDescent="0.25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</row>
    <row r="608" spans="1:21" ht="19.5" hidden="1" customHeight="1" x14ac:dyDescent="0.25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</row>
    <row r="609" spans="1:21" ht="19.5" hidden="1" customHeight="1" x14ac:dyDescent="0.25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</row>
    <row r="610" spans="1:21" ht="19.5" hidden="1" customHeight="1" x14ac:dyDescent="0.25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</row>
    <row r="611" spans="1:21" ht="19.5" hidden="1" customHeight="1" x14ac:dyDescent="0.25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</row>
    <row r="612" spans="1:21" ht="19.5" hidden="1" customHeight="1" x14ac:dyDescent="0.25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</row>
    <row r="613" spans="1:21" ht="19.5" hidden="1" customHeight="1" x14ac:dyDescent="0.25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</row>
    <row r="614" spans="1:21" ht="19.5" hidden="1" customHeight="1" x14ac:dyDescent="0.25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</row>
    <row r="615" spans="1:21" ht="19.5" hidden="1" customHeight="1" x14ac:dyDescent="0.25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</row>
    <row r="616" spans="1:21" ht="19.5" hidden="1" customHeight="1" x14ac:dyDescent="0.25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</row>
    <row r="617" spans="1:21" ht="19.5" hidden="1" customHeight="1" x14ac:dyDescent="0.25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0"/>
    </row>
    <row r="618" spans="1:21" ht="19.5" hidden="1" customHeight="1" x14ac:dyDescent="0.25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</row>
    <row r="619" spans="1:21" ht="19.5" hidden="1" customHeight="1" x14ac:dyDescent="0.25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</row>
    <row r="620" spans="1:21" ht="19.5" hidden="1" customHeight="1" x14ac:dyDescent="0.25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</row>
    <row r="621" spans="1:21" ht="19.5" hidden="1" customHeight="1" x14ac:dyDescent="0.25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</row>
    <row r="622" spans="1:21" ht="19.5" hidden="1" customHeight="1" x14ac:dyDescent="0.25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</row>
    <row r="623" spans="1:21" ht="19.5" hidden="1" customHeight="1" x14ac:dyDescent="0.25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</row>
    <row r="624" spans="1:21" ht="19.5" hidden="1" customHeight="1" x14ac:dyDescent="0.25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</row>
    <row r="625" spans="1:21" ht="19.5" hidden="1" customHeight="1" x14ac:dyDescent="0.25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</row>
    <row r="626" spans="1:21" ht="19.5" hidden="1" customHeight="1" x14ac:dyDescent="0.25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</row>
    <row r="627" spans="1:21" ht="19.5" hidden="1" customHeight="1" x14ac:dyDescent="0.25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</row>
    <row r="628" spans="1:21" ht="19.5" hidden="1" customHeight="1" x14ac:dyDescent="0.25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</row>
    <row r="629" spans="1:21" ht="19.5" hidden="1" customHeight="1" x14ac:dyDescent="0.25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</row>
    <row r="630" spans="1:21" ht="19.5" hidden="1" customHeight="1" x14ac:dyDescent="0.25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0"/>
    </row>
    <row r="631" spans="1:21" ht="19.5" hidden="1" customHeight="1" x14ac:dyDescent="0.25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0"/>
    </row>
    <row r="632" spans="1:21" ht="19.5" hidden="1" customHeight="1" x14ac:dyDescent="0.25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0"/>
    </row>
    <row r="633" spans="1:21" ht="19.5" hidden="1" customHeight="1" x14ac:dyDescent="0.25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0"/>
    </row>
    <row r="634" spans="1:21" ht="19.5" hidden="1" customHeight="1" x14ac:dyDescent="0.25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0"/>
    </row>
    <row r="635" spans="1:21" ht="19.5" hidden="1" customHeight="1" x14ac:dyDescent="0.25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0"/>
    </row>
    <row r="636" spans="1:21" ht="19.5" hidden="1" customHeight="1" x14ac:dyDescent="0.25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0"/>
    </row>
    <row r="637" spans="1:21" ht="19.5" hidden="1" customHeight="1" x14ac:dyDescent="0.25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0"/>
    </row>
    <row r="638" spans="1:21" ht="19.5" hidden="1" customHeight="1" x14ac:dyDescent="0.25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0"/>
    </row>
    <row r="639" spans="1:21" ht="19.5" hidden="1" customHeight="1" x14ac:dyDescent="0.25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0"/>
    </row>
    <row r="640" spans="1:21" ht="19.5" hidden="1" customHeight="1" x14ac:dyDescent="0.25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0"/>
    </row>
    <row r="641" spans="1:21" ht="19.5" hidden="1" customHeight="1" x14ac:dyDescent="0.25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0"/>
    </row>
    <row r="642" spans="1:21" ht="19.5" hidden="1" customHeight="1" x14ac:dyDescent="0.25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0"/>
    </row>
    <row r="643" spans="1:21" ht="19.5" hidden="1" customHeight="1" x14ac:dyDescent="0.25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0"/>
    </row>
    <row r="644" spans="1:21" ht="19.5" hidden="1" customHeight="1" x14ac:dyDescent="0.25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0"/>
    </row>
    <row r="645" spans="1:21" ht="19.5" hidden="1" customHeight="1" x14ac:dyDescent="0.25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0"/>
    </row>
    <row r="646" spans="1:21" ht="19.5" hidden="1" customHeight="1" x14ac:dyDescent="0.25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0"/>
    </row>
    <row r="647" spans="1:21" ht="19.5" hidden="1" customHeight="1" x14ac:dyDescent="0.25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0"/>
    </row>
    <row r="648" spans="1:21" ht="19.5" hidden="1" customHeight="1" x14ac:dyDescent="0.25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0"/>
    </row>
    <row r="649" spans="1:21" ht="19.5" hidden="1" customHeight="1" x14ac:dyDescent="0.25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0"/>
    </row>
    <row r="650" spans="1:21" ht="19.5" hidden="1" customHeight="1" x14ac:dyDescent="0.25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0"/>
    </row>
    <row r="651" spans="1:21" ht="19.5" hidden="1" customHeight="1" x14ac:dyDescent="0.25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0"/>
    </row>
    <row r="652" spans="1:21" ht="19.5" hidden="1" customHeight="1" x14ac:dyDescent="0.25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0"/>
    </row>
    <row r="653" spans="1:21" ht="19.5" hidden="1" customHeight="1" x14ac:dyDescent="0.25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0"/>
    </row>
    <row r="654" spans="1:21" ht="19.5" hidden="1" customHeight="1" x14ac:dyDescent="0.25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0"/>
    </row>
    <row r="655" spans="1:21" ht="19.5" hidden="1" customHeight="1" x14ac:dyDescent="0.25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0"/>
    </row>
    <row r="656" spans="1:21" ht="19.5" hidden="1" customHeight="1" x14ac:dyDescent="0.25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0"/>
    </row>
    <row r="657" spans="1:21" ht="19.5" hidden="1" customHeight="1" x14ac:dyDescent="0.25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0"/>
    </row>
    <row r="658" spans="1:21" ht="19.5" hidden="1" customHeight="1" x14ac:dyDescent="0.25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0"/>
    </row>
    <row r="659" spans="1:21" ht="19.5" hidden="1" customHeight="1" x14ac:dyDescent="0.25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0"/>
    </row>
    <row r="660" spans="1:21" ht="19.5" hidden="1" customHeight="1" x14ac:dyDescent="0.25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0"/>
    </row>
    <row r="661" spans="1:21" ht="19.5" hidden="1" customHeight="1" x14ac:dyDescent="0.25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0"/>
    </row>
    <row r="662" spans="1:21" ht="19.5" hidden="1" customHeight="1" x14ac:dyDescent="0.25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0"/>
    </row>
    <row r="663" spans="1:21" ht="19.5" hidden="1" customHeight="1" x14ac:dyDescent="0.25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0"/>
    </row>
    <row r="664" spans="1:21" ht="19.5" hidden="1" customHeight="1" x14ac:dyDescent="0.25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0"/>
    </row>
    <row r="665" spans="1:21" ht="19.5" hidden="1" customHeight="1" x14ac:dyDescent="0.25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0"/>
    </row>
    <row r="666" spans="1:21" ht="19.5" hidden="1" customHeight="1" x14ac:dyDescent="0.25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0"/>
    </row>
    <row r="667" spans="1:21" ht="19.5" hidden="1" customHeight="1" x14ac:dyDescent="0.25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0"/>
    </row>
    <row r="668" spans="1:21" ht="19.5" hidden="1" customHeight="1" x14ac:dyDescent="0.25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0"/>
    </row>
    <row r="669" spans="1:21" ht="19.5" hidden="1" customHeight="1" x14ac:dyDescent="0.25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0"/>
    </row>
    <row r="670" spans="1:21" ht="19.5" hidden="1" customHeight="1" x14ac:dyDescent="0.25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0"/>
    </row>
    <row r="671" spans="1:21" ht="19.5" hidden="1" customHeight="1" x14ac:dyDescent="0.25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0"/>
    </row>
    <row r="672" spans="1:21" ht="19.5" hidden="1" customHeight="1" x14ac:dyDescent="0.25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0"/>
    </row>
    <row r="673" spans="1:21" ht="19.5" hidden="1" customHeight="1" x14ac:dyDescent="0.25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0"/>
    </row>
    <row r="674" spans="1:21" ht="19.5" hidden="1" customHeight="1" x14ac:dyDescent="0.25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0"/>
    </row>
    <row r="675" spans="1:21" ht="19.5" hidden="1" customHeight="1" x14ac:dyDescent="0.25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0"/>
    </row>
    <row r="676" spans="1:21" ht="19.5" hidden="1" customHeight="1" x14ac:dyDescent="0.25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0"/>
    </row>
    <row r="677" spans="1:21" ht="19.5" hidden="1" customHeight="1" x14ac:dyDescent="0.25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0"/>
    </row>
    <row r="678" spans="1:21" ht="19.5" hidden="1" customHeight="1" x14ac:dyDescent="0.25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0"/>
    </row>
    <row r="679" spans="1:21" ht="19.5" hidden="1" customHeight="1" x14ac:dyDescent="0.25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0"/>
    </row>
    <row r="680" spans="1:21" ht="19.5" hidden="1" customHeight="1" x14ac:dyDescent="0.25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0"/>
    </row>
    <row r="681" spans="1:21" ht="19.5" hidden="1" customHeight="1" x14ac:dyDescent="0.25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0"/>
    </row>
    <row r="682" spans="1:21" ht="19.5" hidden="1" customHeight="1" x14ac:dyDescent="0.25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0"/>
    </row>
    <row r="683" spans="1:21" ht="19.5" hidden="1" customHeight="1" x14ac:dyDescent="0.25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0"/>
    </row>
    <row r="684" spans="1:21" ht="19.5" hidden="1" customHeight="1" x14ac:dyDescent="0.25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0"/>
    </row>
    <row r="685" spans="1:21" ht="19.5" hidden="1" customHeight="1" x14ac:dyDescent="0.25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0"/>
    </row>
    <row r="686" spans="1:21" ht="19.5" hidden="1" customHeight="1" x14ac:dyDescent="0.25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0"/>
    </row>
    <row r="687" spans="1:21" ht="19.5" hidden="1" customHeight="1" x14ac:dyDescent="0.25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0"/>
    </row>
    <row r="688" spans="1:21" ht="19.5" hidden="1" customHeight="1" x14ac:dyDescent="0.25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0"/>
    </row>
    <row r="689" spans="1:21" ht="19.5" hidden="1" customHeight="1" x14ac:dyDescent="0.25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0"/>
    </row>
    <row r="690" spans="1:21" ht="19.5" hidden="1" customHeight="1" x14ac:dyDescent="0.25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0"/>
    </row>
    <row r="691" spans="1:21" ht="19.5" hidden="1" customHeight="1" x14ac:dyDescent="0.25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0"/>
    </row>
    <row r="692" spans="1:21" ht="19.5" hidden="1" customHeight="1" x14ac:dyDescent="0.25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0"/>
    </row>
    <row r="693" spans="1:21" ht="19.5" hidden="1" customHeight="1" x14ac:dyDescent="0.25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0"/>
    </row>
    <row r="694" spans="1:21" ht="19.5" hidden="1" customHeight="1" x14ac:dyDescent="0.25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0"/>
    </row>
    <row r="695" spans="1:21" ht="19.5" hidden="1" customHeight="1" x14ac:dyDescent="0.25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0"/>
    </row>
    <row r="696" spans="1:21" ht="19.5" hidden="1" customHeight="1" x14ac:dyDescent="0.25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0"/>
    </row>
    <row r="697" spans="1:21" ht="19.5" hidden="1" customHeight="1" x14ac:dyDescent="0.25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0"/>
    </row>
    <row r="698" spans="1:21" ht="19.5" hidden="1" customHeight="1" x14ac:dyDescent="0.25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0"/>
    </row>
    <row r="699" spans="1:21" ht="19.5" hidden="1" customHeight="1" x14ac:dyDescent="0.25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0"/>
    </row>
    <row r="700" spans="1:21" ht="19.5" hidden="1" customHeight="1" x14ac:dyDescent="0.25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0"/>
    </row>
    <row r="701" spans="1:21" ht="19.5" hidden="1" customHeight="1" x14ac:dyDescent="0.25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0"/>
    </row>
    <row r="702" spans="1:21" ht="19.5" hidden="1" customHeight="1" x14ac:dyDescent="0.25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0"/>
    </row>
    <row r="703" spans="1:21" ht="19.5" hidden="1" customHeight="1" x14ac:dyDescent="0.25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0"/>
    </row>
    <row r="704" spans="1:21" ht="19.5" hidden="1" customHeight="1" x14ac:dyDescent="0.25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0"/>
    </row>
    <row r="705" spans="1:21" ht="19.5" hidden="1" customHeight="1" x14ac:dyDescent="0.25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0"/>
    </row>
    <row r="706" spans="1:21" ht="19.5" hidden="1" customHeight="1" x14ac:dyDescent="0.25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0"/>
    </row>
    <row r="707" spans="1:21" ht="19.5" hidden="1" customHeight="1" x14ac:dyDescent="0.25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0"/>
    </row>
    <row r="708" spans="1:21" ht="19.5" hidden="1" customHeight="1" x14ac:dyDescent="0.25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0"/>
    </row>
    <row r="709" spans="1:21" ht="19.5" hidden="1" customHeight="1" x14ac:dyDescent="0.25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0"/>
    </row>
    <row r="710" spans="1:21" ht="19.5" hidden="1" customHeight="1" x14ac:dyDescent="0.25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0"/>
    </row>
    <row r="711" spans="1:21" ht="19.5" hidden="1" customHeight="1" x14ac:dyDescent="0.25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0"/>
    </row>
    <row r="712" spans="1:21" ht="19.5" hidden="1" customHeight="1" x14ac:dyDescent="0.25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0"/>
    </row>
    <row r="713" spans="1:21" ht="19.5" hidden="1" customHeight="1" x14ac:dyDescent="0.25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0"/>
    </row>
    <row r="714" spans="1:21" ht="19.5" hidden="1" customHeight="1" x14ac:dyDescent="0.25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0"/>
    </row>
    <row r="715" spans="1:21" ht="19.5" hidden="1" customHeight="1" x14ac:dyDescent="0.25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0"/>
    </row>
    <row r="716" spans="1:21" ht="19.5" hidden="1" customHeight="1" x14ac:dyDescent="0.25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0"/>
    </row>
    <row r="717" spans="1:21" ht="19.5" hidden="1" customHeight="1" x14ac:dyDescent="0.25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0"/>
    </row>
    <row r="718" spans="1:21" ht="19.5" hidden="1" customHeight="1" x14ac:dyDescent="0.25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0"/>
    </row>
    <row r="719" spans="1:21" ht="19.5" hidden="1" customHeight="1" x14ac:dyDescent="0.25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0"/>
    </row>
    <row r="720" spans="1:21" ht="19.5" hidden="1" customHeight="1" x14ac:dyDescent="0.25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0"/>
    </row>
    <row r="721" spans="1:21" ht="19.5" hidden="1" customHeight="1" x14ac:dyDescent="0.25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0"/>
    </row>
    <row r="722" spans="1:21" ht="19.5" hidden="1" customHeight="1" x14ac:dyDescent="0.25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0"/>
    </row>
    <row r="723" spans="1:21" ht="19.5" hidden="1" customHeight="1" x14ac:dyDescent="0.25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0"/>
    </row>
    <row r="724" spans="1:21" ht="19.5" hidden="1" customHeight="1" x14ac:dyDescent="0.25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0"/>
    </row>
    <row r="725" spans="1:21" ht="19.5" hidden="1" customHeight="1" x14ac:dyDescent="0.25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0"/>
    </row>
    <row r="726" spans="1:21" ht="19.5" hidden="1" customHeight="1" x14ac:dyDescent="0.25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0"/>
    </row>
    <row r="727" spans="1:21" ht="19.5" hidden="1" customHeight="1" x14ac:dyDescent="0.25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0"/>
    </row>
    <row r="728" spans="1:21" ht="19.5" hidden="1" customHeight="1" x14ac:dyDescent="0.25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0"/>
    </row>
    <row r="729" spans="1:21" ht="19.5" hidden="1" customHeight="1" x14ac:dyDescent="0.25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0"/>
    </row>
    <row r="730" spans="1:21" ht="19.5" hidden="1" customHeight="1" x14ac:dyDescent="0.25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0"/>
    </row>
    <row r="731" spans="1:21" ht="19.5" hidden="1" customHeight="1" x14ac:dyDescent="0.25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0"/>
    </row>
    <row r="732" spans="1:21" ht="19.5" hidden="1" customHeight="1" x14ac:dyDescent="0.25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0"/>
    </row>
    <row r="733" spans="1:21" ht="19.5" hidden="1" customHeight="1" x14ac:dyDescent="0.25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0"/>
    </row>
    <row r="734" spans="1:21" ht="19.5" hidden="1" customHeight="1" x14ac:dyDescent="0.25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0"/>
    </row>
    <row r="735" spans="1:21" ht="19.5" hidden="1" customHeight="1" x14ac:dyDescent="0.25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0"/>
    </row>
    <row r="736" spans="1:21" ht="19.5" hidden="1" customHeight="1" x14ac:dyDescent="0.25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0"/>
    </row>
    <row r="737" spans="1:21" ht="19.5" hidden="1" customHeight="1" x14ac:dyDescent="0.25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0"/>
    </row>
    <row r="738" spans="1:21" ht="19.5" hidden="1" customHeight="1" x14ac:dyDescent="0.25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0"/>
    </row>
    <row r="739" spans="1:21" ht="19.5" hidden="1" customHeight="1" x14ac:dyDescent="0.25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0"/>
    </row>
    <row r="740" spans="1:21" ht="19.5" hidden="1" customHeight="1" x14ac:dyDescent="0.25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0"/>
    </row>
    <row r="741" spans="1:21" ht="19.5" hidden="1" customHeight="1" x14ac:dyDescent="0.25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0"/>
    </row>
    <row r="742" spans="1:21" ht="19.5" hidden="1" customHeight="1" x14ac:dyDescent="0.25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0"/>
    </row>
    <row r="743" spans="1:21" ht="19.5" hidden="1" customHeight="1" x14ac:dyDescent="0.25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0"/>
    </row>
    <row r="744" spans="1:21" ht="19.5" hidden="1" customHeight="1" x14ac:dyDescent="0.25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0"/>
    </row>
    <row r="745" spans="1:21" ht="19.5" hidden="1" customHeight="1" x14ac:dyDescent="0.25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0"/>
    </row>
    <row r="746" spans="1:21" ht="19.5" hidden="1" customHeight="1" x14ac:dyDescent="0.25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0"/>
    </row>
    <row r="747" spans="1:21" ht="19.5" hidden="1" customHeight="1" x14ac:dyDescent="0.25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0"/>
    </row>
    <row r="748" spans="1:21" ht="19.5" hidden="1" customHeight="1" x14ac:dyDescent="0.25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0"/>
    </row>
    <row r="749" spans="1:21" ht="19.5" hidden="1" customHeight="1" x14ac:dyDescent="0.25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0"/>
    </row>
    <row r="750" spans="1:21" ht="19.5" hidden="1" customHeight="1" x14ac:dyDescent="0.25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0"/>
    </row>
    <row r="751" spans="1:21" ht="19.5" hidden="1" customHeight="1" x14ac:dyDescent="0.25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0"/>
    </row>
    <row r="752" spans="1:21" ht="19.5" hidden="1" customHeight="1" x14ac:dyDescent="0.25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0"/>
    </row>
    <row r="753" spans="1:21" ht="19.5" hidden="1" customHeight="1" x14ac:dyDescent="0.25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0"/>
    </row>
    <row r="754" spans="1:21" ht="19.5" hidden="1" customHeight="1" x14ac:dyDescent="0.25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0"/>
    </row>
    <row r="755" spans="1:21" ht="19.5" hidden="1" customHeight="1" x14ac:dyDescent="0.25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0"/>
    </row>
    <row r="756" spans="1:21" ht="19.5" hidden="1" customHeight="1" x14ac:dyDescent="0.25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0"/>
    </row>
    <row r="757" spans="1:21" ht="19.5" hidden="1" customHeight="1" x14ac:dyDescent="0.25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0"/>
    </row>
    <row r="758" spans="1:21" ht="19.5" hidden="1" customHeight="1" x14ac:dyDescent="0.25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0"/>
    </row>
    <row r="759" spans="1:21" ht="19.5" hidden="1" customHeight="1" x14ac:dyDescent="0.25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0"/>
    </row>
    <row r="760" spans="1:21" ht="19.5" hidden="1" customHeight="1" x14ac:dyDescent="0.25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0"/>
    </row>
    <row r="761" spans="1:21" ht="19.5" hidden="1" customHeight="1" x14ac:dyDescent="0.25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0"/>
    </row>
    <row r="762" spans="1:21" ht="19.5" hidden="1" customHeight="1" x14ac:dyDescent="0.25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0"/>
    </row>
    <row r="763" spans="1:21" ht="19.5" hidden="1" customHeight="1" x14ac:dyDescent="0.25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0"/>
    </row>
    <row r="764" spans="1:21" ht="19.5" hidden="1" customHeight="1" x14ac:dyDescent="0.25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0"/>
    </row>
    <row r="765" spans="1:21" ht="19.5" hidden="1" customHeight="1" x14ac:dyDescent="0.25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0"/>
    </row>
    <row r="766" spans="1:21" ht="19.5" hidden="1" customHeight="1" x14ac:dyDescent="0.25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0"/>
    </row>
    <row r="767" spans="1:21" ht="19.5" hidden="1" customHeight="1" x14ac:dyDescent="0.25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0"/>
    </row>
    <row r="768" spans="1:21" ht="19.5" hidden="1" customHeight="1" x14ac:dyDescent="0.25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0"/>
    </row>
    <row r="769" spans="1:21" ht="19.5" hidden="1" customHeight="1" x14ac:dyDescent="0.25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0"/>
    </row>
    <row r="770" spans="1:21" ht="19.5" hidden="1" customHeight="1" x14ac:dyDescent="0.25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0"/>
    </row>
    <row r="771" spans="1:21" ht="19.5" hidden="1" customHeight="1" x14ac:dyDescent="0.25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0"/>
    </row>
    <row r="772" spans="1:21" ht="19.5" hidden="1" customHeight="1" x14ac:dyDescent="0.25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0"/>
    </row>
    <row r="773" spans="1:21" ht="19.5" hidden="1" customHeight="1" x14ac:dyDescent="0.25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0"/>
    </row>
    <row r="774" spans="1:21" ht="19.5" hidden="1" customHeight="1" x14ac:dyDescent="0.25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0"/>
    </row>
    <row r="775" spans="1:21" ht="19.5" hidden="1" customHeight="1" x14ac:dyDescent="0.25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0"/>
    </row>
    <row r="776" spans="1:21" ht="19.5" hidden="1" customHeight="1" x14ac:dyDescent="0.25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0"/>
    </row>
    <row r="777" spans="1:21" ht="19.5" hidden="1" customHeight="1" x14ac:dyDescent="0.25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0"/>
    </row>
    <row r="778" spans="1:21" ht="19.5" hidden="1" customHeight="1" x14ac:dyDescent="0.25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0"/>
    </row>
    <row r="779" spans="1:21" ht="19.5" hidden="1" customHeight="1" x14ac:dyDescent="0.25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0"/>
    </row>
    <row r="780" spans="1:21" ht="19.5" hidden="1" customHeight="1" x14ac:dyDescent="0.25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0"/>
    </row>
    <row r="781" spans="1:21" ht="19.5" hidden="1" customHeight="1" x14ac:dyDescent="0.25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0"/>
    </row>
    <row r="782" spans="1:21" ht="19.5" hidden="1" customHeight="1" x14ac:dyDescent="0.25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0"/>
    </row>
    <row r="783" spans="1:21" ht="19.5" hidden="1" customHeight="1" x14ac:dyDescent="0.25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0"/>
    </row>
    <row r="784" spans="1:21" ht="19.5" hidden="1" customHeight="1" x14ac:dyDescent="0.25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0"/>
    </row>
    <row r="785" spans="1:21" ht="19.5" hidden="1" customHeight="1" x14ac:dyDescent="0.25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0"/>
    </row>
    <row r="786" spans="1:21" ht="19.5" hidden="1" customHeight="1" x14ac:dyDescent="0.25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0"/>
    </row>
    <row r="787" spans="1:21" ht="19.5" hidden="1" customHeight="1" x14ac:dyDescent="0.25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0"/>
    </row>
    <row r="788" spans="1:21" ht="19.5" hidden="1" customHeight="1" x14ac:dyDescent="0.25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0"/>
    </row>
    <row r="789" spans="1:21" ht="19.5" hidden="1" customHeight="1" x14ac:dyDescent="0.25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0"/>
    </row>
    <row r="790" spans="1:21" ht="19.5" hidden="1" customHeight="1" x14ac:dyDescent="0.25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0"/>
    </row>
    <row r="791" spans="1:21" ht="19.5" hidden="1" customHeight="1" x14ac:dyDescent="0.25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0"/>
    </row>
    <row r="792" spans="1:21" ht="19.5" hidden="1" customHeight="1" x14ac:dyDescent="0.25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0"/>
    </row>
    <row r="793" spans="1:21" ht="19.5" hidden="1" customHeight="1" x14ac:dyDescent="0.25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0"/>
    </row>
    <row r="794" spans="1:21" ht="19.5" hidden="1" customHeight="1" x14ac:dyDescent="0.25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0"/>
    </row>
    <row r="795" spans="1:21" ht="19.5" hidden="1" customHeight="1" x14ac:dyDescent="0.25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0"/>
    </row>
    <row r="796" spans="1:21" ht="19.5" hidden="1" customHeight="1" x14ac:dyDescent="0.25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0"/>
    </row>
    <row r="797" spans="1:21" ht="19.5" hidden="1" customHeight="1" x14ac:dyDescent="0.25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0"/>
    </row>
    <row r="798" spans="1:21" ht="19.5" hidden="1" customHeight="1" x14ac:dyDescent="0.25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0"/>
    </row>
    <row r="799" spans="1:21" ht="19.5" hidden="1" customHeight="1" x14ac:dyDescent="0.25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0"/>
    </row>
    <row r="800" spans="1:21" ht="19.5" hidden="1" customHeight="1" x14ac:dyDescent="0.25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0"/>
    </row>
    <row r="801" spans="1:21" ht="19.5" hidden="1" customHeight="1" x14ac:dyDescent="0.25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0"/>
    </row>
    <row r="802" spans="1:21" ht="19.5" hidden="1" customHeight="1" x14ac:dyDescent="0.25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0"/>
    </row>
    <row r="803" spans="1:21" ht="19.5" hidden="1" customHeight="1" x14ac:dyDescent="0.25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0"/>
    </row>
    <row r="804" spans="1:21" ht="19.5" hidden="1" customHeight="1" x14ac:dyDescent="0.25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0"/>
    </row>
    <row r="805" spans="1:21" ht="19.5" hidden="1" customHeight="1" x14ac:dyDescent="0.25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0"/>
    </row>
    <row r="806" spans="1:21" ht="19.5" hidden="1" customHeight="1" x14ac:dyDescent="0.25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0"/>
    </row>
    <row r="807" spans="1:21" ht="19.5" hidden="1" customHeight="1" x14ac:dyDescent="0.25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0"/>
    </row>
    <row r="808" spans="1:21" ht="19.5" hidden="1" customHeight="1" x14ac:dyDescent="0.25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0"/>
    </row>
    <row r="809" spans="1:21" ht="19.5" hidden="1" customHeight="1" x14ac:dyDescent="0.25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0"/>
    </row>
    <row r="810" spans="1:21" ht="19.5" hidden="1" customHeight="1" x14ac:dyDescent="0.25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0"/>
    </row>
    <row r="811" spans="1:21" ht="19.5" hidden="1" customHeight="1" x14ac:dyDescent="0.25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0"/>
    </row>
    <row r="812" spans="1:21" ht="19.5" hidden="1" customHeight="1" x14ac:dyDescent="0.25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0"/>
    </row>
    <row r="813" spans="1:21" ht="19.5" hidden="1" customHeight="1" x14ac:dyDescent="0.25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0"/>
    </row>
    <row r="814" spans="1:21" ht="19.5" hidden="1" customHeight="1" x14ac:dyDescent="0.25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0"/>
    </row>
    <row r="815" spans="1:21" ht="19.5" hidden="1" customHeight="1" x14ac:dyDescent="0.25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0"/>
    </row>
    <row r="816" spans="1:21" ht="19.5" hidden="1" customHeight="1" x14ac:dyDescent="0.25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0"/>
    </row>
    <row r="817" spans="1:21" ht="19.5" hidden="1" customHeight="1" x14ac:dyDescent="0.25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0"/>
    </row>
    <row r="818" spans="1:21" ht="19.5" hidden="1" customHeight="1" x14ac:dyDescent="0.25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0"/>
    </row>
    <row r="819" spans="1:21" ht="19.5" hidden="1" customHeight="1" x14ac:dyDescent="0.25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0"/>
    </row>
    <row r="820" spans="1:21" ht="19.5" hidden="1" customHeight="1" x14ac:dyDescent="0.25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0"/>
    </row>
    <row r="821" spans="1:21" ht="19.5" hidden="1" customHeight="1" x14ac:dyDescent="0.25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0"/>
    </row>
    <row r="822" spans="1:21" ht="19.5" hidden="1" customHeight="1" x14ac:dyDescent="0.25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0"/>
    </row>
    <row r="823" spans="1:21" ht="19.5" hidden="1" customHeight="1" x14ac:dyDescent="0.25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0"/>
    </row>
    <row r="824" spans="1:21" ht="19.5" hidden="1" customHeight="1" x14ac:dyDescent="0.25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0"/>
    </row>
    <row r="825" spans="1:21" ht="19.5" hidden="1" customHeight="1" x14ac:dyDescent="0.25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0"/>
    </row>
    <row r="826" spans="1:21" ht="19.5" hidden="1" customHeight="1" x14ac:dyDescent="0.25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0"/>
    </row>
    <row r="827" spans="1:21" ht="19.5" hidden="1" customHeight="1" x14ac:dyDescent="0.25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0"/>
    </row>
    <row r="828" spans="1:21" ht="19.5" hidden="1" customHeight="1" x14ac:dyDescent="0.25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0"/>
    </row>
    <row r="829" spans="1:21" ht="19.5" hidden="1" customHeight="1" x14ac:dyDescent="0.25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0"/>
    </row>
    <row r="830" spans="1:21" ht="19.5" hidden="1" customHeight="1" x14ac:dyDescent="0.25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0"/>
    </row>
    <row r="831" spans="1:21" ht="19.5" hidden="1" customHeight="1" x14ac:dyDescent="0.25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0"/>
    </row>
    <row r="832" spans="1:21" ht="19.5" hidden="1" customHeight="1" x14ac:dyDescent="0.25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0"/>
    </row>
    <row r="833" spans="1:21" ht="19.5" hidden="1" customHeight="1" x14ac:dyDescent="0.25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0"/>
    </row>
    <row r="834" spans="1:21" ht="19.5" hidden="1" customHeight="1" x14ac:dyDescent="0.25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0"/>
    </row>
    <row r="835" spans="1:21" ht="19.5" hidden="1" customHeight="1" x14ac:dyDescent="0.25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0"/>
    </row>
    <row r="836" spans="1:21" ht="19.5" hidden="1" customHeight="1" x14ac:dyDescent="0.25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0"/>
    </row>
    <row r="837" spans="1:21" ht="19.5" hidden="1" customHeight="1" x14ac:dyDescent="0.25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0"/>
    </row>
    <row r="838" spans="1:21" ht="19.5" hidden="1" customHeight="1" x14ac:dyDescent="0.25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0"/>
    </row>
    <row r="839" spans="1:21" ht="19.5" hidden="1" customHeight="1" x14ac:dyDescent="0.25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0"/>
    </row>
    <row r="840" spans="1:21" ht="19.5" hidden="1" customHeight="1" x14ac:dyDescent="0.25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0"/>
    </row>
    <row r="841" spans="1:21" ht="19.5" hidden="1" customHeight="1" x14ac:dyDescent="0.25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0"/>
    </row>
    <row r="842" spans="1:21" ht="19.5" hidden="1" customHeight="1" x14ac:dyDescent="0.25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0"/>
    </row>
    <row r="843" spans="1:21" ht="19.5" hidden="1" customHeight="1" x14ac:dyDescent="0.25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0"/>
    </row>
    <row r="844" spans="1:21" ht="19.5" hidden="1" customHeight="1" x14ac:dyDescent="0.25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0"/>
    </row>
    <row r="845" spans="1:21" ht="19.5" hidden="1" customHeight="1" x14ac:dyDescent="0.25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0"/>
    </row>
    <row r="846" spans="1:21" ht="19.5" hidden="1" customHeight="1" x14ac:dyDescent="0.25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0"/>
    </row>
    <row r="847" spans="1:21" ht="19.5" hidden="1" customHeight="1" x14ac:dyDescent="0.25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0"/>
    </row>
    <row r="848" spans="1:21" ht="19.5" hidden="1" customHeight="1" x14ac:dyDescent="0.25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0"/>
    </row>
    <row r="849" spans="1:21" ht="19.5" hidden="1" customHeight="1" x14ac:dyDescent="0.25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0"/>
    </row>
    <row r="850" spans="1:21" ht="19.5" hidden="1" customHeight="1" x14ac:dyDescent="0.25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0"/>
    </row>
    <row r="851" spans="1:21" ht="19.5" hidden="1" customHeight="1" x14ac:dyDescent="0.25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0"/>
    </row>
    <row r="852" spans="1:21" ht="19.5" hidden="1" customHeight="1" x14ac:dyDescent="0.25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0"/>
    </row>
    <row r="853" spans="1:21" ht="19.5" hidden="1" customHeight="1" x14ac:dyDescent="0.25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0"/>
    </row>
    <row r="854" spans="1:21" ht="19.5" hidden="1" customHeight="1" x14ac:dyDescent="0.25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0"/>
    </row>
    <row r="855" spans="1:21" ht="19.5" hidden="1" customHeight="1" x14ac:dyDescent="0.25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0"/>
    </row>
    <row r="856" spans="1:21" ht="19.5" hidden="1" customHeight="1" x14ac:dyDescent="0.25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0"/>
    </row>
    <row r="857" spans="1:21" ht="19.5" hidden="1" customHeight="1" x14ac:dyDescent="0.25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0"/>
    </row>
    <row r="858" spans="1:21" ht="19.5" hidden="1" customHeight="1" x14ac:dyDescent="0.25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0"/>
    </row>
    <row r="859" spans="1:21" ht="19.5" hidden="1" customHeight="1" x14ac:dyDescent="0.25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0"/>
    </row>
    <row r="860" spans="1:21" ht="19.5" hidden="1" customHeight="1" x14ac:dyDescent="0.25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0"/>
    </row>
    <row r="861" spans="1:21" ht="19.5" hidden="1" customHeight="1" x14ac:dyDescent="0.25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0"/>
    </row>
    <row r="862" spans="1:21" ht="19.5" hidden="1" customHeight="1" x14ac:dyDescent="0.25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0"/>
    </row>
    <row r="863" spans="1:21" ht="19.5" hidden="1" customHeight="1" x14ac:dyDescent="0.25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0"/>
    </row>
    <row r="864" spans="1:21" ht="19.5" hidden="1" customHeight="1" x14ac:dyDescent="0.25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0"/>
    </row>
    <row r="865" spans="1:21" ht="19.5" hidden="1" customHeight="1" x14ac:dyDescent="0.25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0"/>
    </row>
    <row r="866" spans="1:21" ht="19.5" hidden="1" customHeight="1" x14ac:dyDescent="0.25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0"/>
    </row>
    <row r="867" spans="1:21" ht="19.5" hidden="1" customHeight="1" x14ac:dyDescent="0.25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0"/>
    </row>
    <row r="868" spans="1:21" ht="19.5" hidden="1" customHeight="1" x14ac:dyDescent="0.25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0"/>
    </row>
    <row r="869" spans="1:21" ht="19.5" hidden="1" customHeight="1" x14ac:dyDescent="0.25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0"/>
    </row>
    <row r="870" spans="1:21" ht="19.5" hidden="1" customHeight="1" x14ac:dyDescent="0.25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0"/>
    </row>
    <row r="871" spans="1:21" ht="19.5" hidden="1" customHeight="1" x14ac:dyDescent="0.25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0"/>
    </row>
    <row r="872" spans="1:21" ht="19.5" hidden="1" customHeight="1" x14ac:dyDescent="0.25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0"/>
    </row>
    <row r="873" spans="1:21" ht="19.5" hidden="1" customHeight="1" x14ac:dyDescent="0.25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0"/>
    </row>
    <row r="874" spans="1:21" ht="19.5" hidden="1" customHeight="1" x14ac:dyDescent="0.25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0"/>
    </row>
    <row r="875" spans="1:21" ht="19.5" hidden="1" customHeight="1" x14ac:dyDescent="0.25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0"/>
    </row>
    <row r="876" spans="1:21" ht="19.5" hidden="1" customHeight="1" x14ac:dyDescent="0.25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0"/>
    </row>
    <row r="877" spans="1:21" ht="19.5" hidden="1" customHeight="1" x14ac:dyDescent="0.25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0"/>
    </row>
    <row r="878" spans="1:21" ht="19.5" hidden="1" customHeight="1" x14ac:dyDescent="0.25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0"/>
    </row>
    <row r="879" spans="1:21" ht="19.5" hidden="1" customHeight="1" x14ac:dyDescent="0.25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0"/>
    </row>
    <row r="880" spans="1:21" ht="19.5" hidden="1" customHeight="1" x14ac:dyDescent="0.25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0"/>
    </row>
    <row r="881" spans="1:21" ht="19.5" hidden="1" customHeight="1" x14ac:dyDescent="0.25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0"/>
    </row>
    <row r="882" spans="1:21" ht="19.5" hidden="1" customHeight="1" x14ac:dyDescent="0.25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0"/>
    </row>
    <row r="883" spans="1:21" ht="19.5" hidden="1" customHeight="1" x14ac:dyDescent="0.25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0"/>
    </row>
    <row r="884" spans="1:21" ht="19.5" hidden="1" customHeight="1" x14ac:dyDescent="0.25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0"/>
    </row>
    <row r="885" spans="1:21" ht="19.5" hidden="1" customHeight="1" x14ac:dyDescent="0.25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0"/>
    </row>
    <row r="886" spans="1:21" ht="19.5" hidden="1" customHeight="1" x14ac:dyDescent="0.25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0"/>
    </row>
    <row r="887" spans="1:21" ht="19.5" hidden="1" customHeight="1" x14ac:dyDescent="0.25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0"/>
    </row>
    <row r="888" spans="1:21" ht="19.5" hidden="1" customHeight="1" x14ac:dyDescent="0.25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0"/>
    </row>
    <row r="889" spans="1:21" ht="19.5" hidden="1" customHeight="1" x14ac:dyDescent="0.25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0"/>
    </row>
    <row r="890" spans="1:21" ht="19.5" hidden="1" customHeight="1" x14ac:dyDescent="0.25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0"/>
    </row>
    <row r="891" spans="1:21" ht="19.5" hidden="1" customHeight="1" x14ac:dyDescent="0.25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0"/>
    </row>
    <row r="892" spans="1:21" ht="19.5" hidden="1" customHeight="1" x14ac:dyDescent="0.25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0"/>
    </row>
    <row r="893" spans="1:21" ht="19.5" hidden="1" customHeight="1" x14ac:dyDescent="0.25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0"/>
    </row>
    <row r="894" spans="1:21" ht="19.5" hidden="1" customHeight="1" x14ac:dyDescent="0.25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0"/>
    </row>
    <row r="895" spans="1:21" ht="19.5" hidden="1" customHeight="1" x14ac:dyDescent="0.25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0"/>
    </row>
    <row r="896" spans="1:21" ht="19.5" hidden="1" customHeight="1" x14ac:dyDescent="0.25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0"/>
    </row>
    <row r="897" spans="1:21" ht="19.5" hidden="1" customHeight="1" x14ac:dyDescent="0.25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0"/>
    </row>
    <row r="898" spans="1:21" ht="19.5" hidden="1" customHeight="1" x14ac:dyDescent="0.25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0"/>
    </row>
    <row r="899" spans="1:21" ht="19.5" hidden="1" customHeight="1" x14ac:dyDescent="0.25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0"/>
    </row>
    <row r="900" spans="1:21" ht="19.5" hidden="1" customHeight="1" x14ac:dyDescent="0.25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0"/>
    </row>
    <row r="901" spans="1:21" ht="19.5" hidden="1" customHeight="1" x14ac:dyDescent="0.25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0"/>
    </row>
    <row r="902" spans="1:21" ht="19.5" hidden="1" customHeight="1" x14ac:dyDescent="0.25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0"/>
    </row>
    <row r="903" spans="1:21" ht="19.5" hidden="1" customHeight="1" x14ac:dyDescent="0.25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0"/>
    </row>
    <row r="904" spans="1:21" ht="19.5" hidden="1" customHeight="1" x14ac:dyDescent="0.25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0"/>
    </row>
    <row r="905" spans="1:21" ht="19.5" hidden="1" customHeight="1" x14ac:dyDescent="0.25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0"/>
    </row>
    <row r="906" spans="1:21" ht="19.5" hidden="1" customHeight="1" x14ac:dyDescent="0.25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0"/>
    </row>
    <row r="907" spans="1:21" ht="19.5" hidden="1" customHeight="1" x14ac:dyDescent="0.25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0"/>
    </row>
    <row r="908" spans="1:21" ht="19.5" hidden="1" customHeight="1" x14ac:dyDescent="0.25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0"/>
    </row>
    <row r="909" spans="1:21" ht="19.5" hidden="1" customHeight="1" x14ac:dyDescent="0.25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0"/>
    </row>
    <row r="910" spans="1:21" ht="19.5" hidden="1" customHeight="1" x14ac:dyDescent="0.25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0"/>
    </row>
    <row r="911" spans="1:21" ht="19.5" hidden="1" customHeight="1" x14ac:dyDescent="0.25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0"/>
    </row>
    <row r="912" spans="1:21" ht="19.5" hidden="1" customHeight="1" x14ac:dyDescent="0.25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0"/>
    </row>
    <row r="913" spans="1:21" ht="19.5" hidden="1" customHeight="1" x14ac:dyDescent="0.25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0"/>
    </row>
    <row r="914" spans="1:21" ht="19.5" hidden="1" customHeight="1" x14ac:dyDescent="0.25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0"/>
    </row>
    <row r="915" spans="1:21" ht="19.5" hidden="1" customHeight="1" x14ac:dyDescent="0.25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0"/>
    </row>
    <row r="916" spans="1:21" ht="19.5" hidden="1" customHeight="1" x14ac:dyDescent="0.25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0"/>
    </row>
    <row r="917" spans="1:21" ht="19.5" hidden="1" customHeight="1" x14ac:dyDescent="0.25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0"/>
    </row>
    <row r="918" spans="1:21" ht="19.5" hidden="1" customHeight="1" x14ac:dyDescent="0.25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0"/>
    </row>
    <row r="919" spans="1:21" ht="19.5" hidden="1" customHeight="1" x14ac:dyDescent="0.25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0"/>
    </row>
    <row r="920" spans="1:21" ht="19.5" hidden="1" customHeight="1" x14ac:dyDescent="0.25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0"/>
    </row>
    <row r="921" spans="1:21" ht="19.5" hidden="1" customHeight="1" x14ac:dyDescent="0.25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0"/>
    </row>
    <row r="922" spans="1:21" ht="19.5" hidden="1" customHeight="1" x14ac:dyDescent="0.25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0"/>
    </row>
    <row r="923" spans="1:21" ht="19.5" hidden="1" customHeight="1" x14ac:dyDescent="0.25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0"/>
    </row>
    <row r="924" spans="1:21" ht="19.5" hidden="1" customHeight="1" x14ac:dyDescent="0.25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0"/>
    </row>
    <row r="925" spans="1:21" ht="19.5" hidden="1" customHeight="1" x14ac:dyDescent="0.25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0"/>
    </row>
    <row r="926" spans="1:21" ht="19.5" hidden="1" customHeight="1" x14ac:dyDescent="0.25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0"/>
    </row>
    <row r="927" spans="1:21" ht="19.5" hidden="1" customHeight="1" x14ac:dyDescent="0.25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0"/>
    </row>
    <row r="928" spans="1:21" ht="19.5" hidden="1" customHeight="1" x14ac:dyDescent="0.25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0"/>
    </row>
    <row r="929" spans="1:21" ht="19.5" hidden="1" customHeight="1" x14ac:dyDescent="0.25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0"/>
    </row>
    <row r="930" spans="1:21" ht="19.5" hidden="1" customHeight="1" x14ac:dyDescent="0.25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0"/>
    </row>
    <row r="931" spans="1:21" ht="19.5" hidden="1" customHeight="1" x14ac:dyDescent="0.25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0"/>
    </row>
    <row r="932" spans="1:21" ht="19.5" hidden="1" customHeight="1" x14ac:dyDescent="0.25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0"/>
    </row>
    <row r="933" spans="1:21" ht="19.5" hidden="1" customHeight="1" x14ac:dyDescent="0.25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0"/>
    </row>
    <row r="934" spans="1:21" ht="19.5" hidden="1" customHeight="1" x14ac:dyDescent="0.25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0"/>
    </row>
    <row r="935" spans="1:21" ht="19.5" hidden="1" customHeight="1" x14ac:dyDescent="0.25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0"/>
    </row>
    <row r="936" spans="1:21" ht="19.5" hidden="1" customHeight="1" x14ac:dyDescent="0.25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0"/>
    </row>
    <row r="937" spans="1:21" ht="19.5" hidden="1" customHeight="1" x14ac:dyDescent="0.25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0"/>
    </row>
    <row r="938" spans="1:21" ht="19.5" hidden="1" customHeight="1" x14ac:dyDescent="0.25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0"/>
    </row>
    <row r="939" spans="1:21" ht="19.5" hidden="1" customHeight="1" x14ac:dyDescent="0.25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0"/>
    </row>
    <row r="940" spans="1:21" ht="19.5" hidden="1" customHeight="1" x14ac:dyDescent="0.25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0"/>
    </row>
    <row r="941" spans="1:21" ht="19.5" hidden="1" customHeight="1" x14ac:dyDescent="0.25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0"/>
    </row>
    <row r="942" spans="1:21" ht="19.5" hidden="1" customHeight="1" x14ac:dyDescent="0.25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0"/>
    </row>
    <row r="943" spans="1:21" ht="19.5" hidden="1" customHeight="1" x14ac:dyDescent="0.25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0"/>
    </row>
    <row r="944" spans="1:21" ht="19.5" hidden="1" customHeight="1" x14ac:dyDescent="0.25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0"/>
    </row>
    <row r="945" spans="1:21" ht="19.5" hidden="1" customHeight="1" x14ac:dyDescent="0.25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0"/>
    </row>
    <row r="946" spans="1:21" ht="19.5" hidden="1" customHeight="1" x14ac:dyDescent="0.25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0"/>
    </row>
    <row r="947" spans="1:21" ht="19.5" hidden="1" customHeight="1" x14ac:dyDescent="0.25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0"/>
    </row>
    <row r="948" spans="1:21" ht="19.5" hidden="1" customHeight="1" x14ac:dyDescent="0.25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0"/>
    </row>
    <row r="949" spans="1:21" ht="19.5" hidden="1" customHeight="1" x14ac:dyDescent="0.25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0"/>
    </row>
    <row r="950" spans="1:21" ht="19.5" hidden="1" customHeight="1" x14ac:dyDescent="0.25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0"/>
    </row>
    <row r="951" spans="1:21" ht="19.5" hidden="1" customHeight="1" x14ac:dyDescent="0.25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0"/>
    </row>
    <row r="952" spans="1:21" ht="19.5" hidden="1" customHeight="1" x14ac:dyDescent="0.25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0"/>
    </row>
    <row r="953" spans="1:21" ht="19.5" hidden="1" customHeight="1" x14ac:dyDescent="0.25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0"/>
    </row>
    <row r="954" spans="1:21" ht="19.5" hidden="1" customHeight="1" x14ac:dyDescent="0.25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0"/>
    </row>
    <row r="955" spans="1:21" ht="19.5" hidden="1" customHeight="1" x14ac:dyDescent="0.25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0"/>
    </row>
    <row r="956" spans="1:21" ht="19.5" hidden="1" customHeight="1" x14ac:dyDescent="0.25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0"/>
    </row>
    <row r="957" spans="1:21" ht="19.5" hidden="1" customHeight="1" x14ac:dyDescent="0.25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0"/>
    </row>
    <row r="958" spans="1:21" ht="19.5" hidden="1" customHeight="1" x14ac:dyDescent="0.25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0"/>
    </row>
    <row r="959" spans="1:21" ht="19.5" hidden="1" customHeight="1" x14ac:dyDescent="0.25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0"/>
    </row>
    <row r="960" spans="1:21" ht="19.5" hidden="1" customHeight="1" x14ac:dyDescent="0.25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0"/>
    </row>
    <row r="961" spans="1:21" ht="19.5" hidden="1" customHeight="1" x14ac:dyDescent="0.25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0"/>
    </row>
    <row r="962" spans="1:21" ht="19.5" hidden="1" customHeight="1" x14ac:dyDescent="0.25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0"/>
    </row>
    <row r="963" spans="1:21" ht="19.5" hidden="1" customHeight="1" x14ac:dyDescent="0.25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0"/>
    </row>
    <row r="964" spans="1:21" ht="19.5" hidden="1" customHeight="1" x14ac:dyDescent="0.25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0"/>
    </row>
    <row r="965" spans="1:21" ht="19.5" hidden="1" customHeight="1" x14ac:dyDescent="0.25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0"/>
    </row>
    <row r="966" spans="1:21" ht="19.5" hidden="1" customHeight="1" x14ac:dyDescent="0.25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0"/>
    </row>
    <row r="967" spans="1:21" ht="19.5" hidden="1" customHeight="1" x14ac:dyDescent="0.25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0"/>
    </row>
    <row r="968" spans="1:21" ht="19.5" hidden="1" customHeight="1" x14ac:dyDescent="0.25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0"/>
    </row>
    <row r="969" spans="1:21" ht="19.5" hidden="1" customHeight="1" x14ac:dyDescent="0.25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0"/>
    </row>
    <row r="970" spans="1:21" ht="19.5" hidden="1" customHeight="1" x14ac:dyDescent="0.25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0"/>
    </row>
    <row r="971" spans="1:21" ht="19.5" hidden="1" customHeight="1" x14ac:dyDescent="0.25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0"/>
    </row>
    <row r="972" spans="1:21" ht="19.5" hidden="1" customHeight="1" x14ac:dyDescent="0.25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0"/>
    </row>
    <row r="973" spans="1:21" ht="19.5" hidden="1" customHeight="1" x14ac:dyDescent="0.25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0"/>
    </row>
    <row r="974" spans="1:21" ht="19.5" hidden="1" customHeight="1" x14ac:dyDescent="0.25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0"/>
    </row>
    <row r="975" spans="1:21" ht="19.5" hidden="1" customHeight="1" x14ac:dyDescent="0.25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0"/>
    </row>
    <row r="976" spans="1:21" ht="19.5" hidden="1" customHeight="1" x14ac:dyDescent="0.25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0"/>
    </row>
    <row r="977" spans="1:21" ht="19.5" hidden="1" customHeight="1" x14ac:dyDescent="0.25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0"/>
    </row>
    <row r="978" spans="1:21" ht="19.5" hidden="1" customHeight="1" x14ac:dyDescent="0.25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0"/>
    </row>
    <row r="979" spans="1:21" ht="19.5" hidden="1" customHeight="1" x14ac:dyDescent="0.25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0"/>
    </row>
    <row r="980" spans="1:21" ht="19.5" hidden="1" customHeight="1" x14ac:dyDescent="0.25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0"/>
    </row>
    <row r="981" spans="1:21" ht="19.5" hidden="1" customHeight="1" x14ac:dyDescent="0.25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0"/>
    </row>
    <row r="982" spans="1:21" ht="19.5" hidden="1" customHeight="1" x14ac:dyDescent="0.25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0"/>
    </row>
    <row r="983" spans="1:21" ht="19.5" hidden="1" customHeight="1" x14ac:dyDescent="0.25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0"/>
    </row>
    <row r="984" spans="1:21" ht="19.5" hidden="1" customHeight="1" x14ac:dyDescent="0.25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0"/>
    </row>
    <row r="985" spans="1:21" ht="19.5" hidden="1" customHeight="1" x14ac:dyDescent="0.25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0"/>
    </row>
    <row r="986" spans="1:21" ht="19.5" hidden="1" customHeight="1" x14ac:dyDescent="0.25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0"/>
    </row>
    <row r="987" spans="1:21" ht="19.5" hidden="1" customHeight="1" x14ac:dyDescent="0.25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0"/>
    </row>
    <row r="988" spans="1:21" ht="19.5" hidden="1" customHeight="1" x14ac:dyDescent="0.25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0"/>
    </row>
    <row r="989" spans="1:21" ht="19.5" hidden="1" customHeight="1" x14ac:dyDescent="0.25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0"/>
    </row>
    <row r="990" spans="1:21" ht="19.5" hidden="1" customHeight="1" x14ac:dyDescent="0.25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0"/>
    </row>
    <row r="991" spans="1:21" ht="19.5" hidden="1" customHeight="1" x14ac:dyDescent="0.25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0"/>
    </row>
    <row r="992" spans="1:21" ht="19.5" hidden="1" customHeight="1" x14ac:dyDescent="0.25">
      <c r="A992" s="121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0"/>
    </row>
    <row r="993" spans="1:21" ht="19.5" hidden="1" customHeight="1" x14ac:dyDescent="0.25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0"/>
    </row>
    <row r="994" spans="1:21" ht="19.5" hidden="1" customHeight="1" x14ac:dyDescent="0.25">
      <c r="A994" s="121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0"/>
    </row>
    <row r="995" spans="1:21" ht="19.5" hidden="1" customHeight="1" x14ac:dyDescent="0.25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0"/>
    </row>
    <row r="996" spans="1:21" ht="19.5" hidden="1" customHeight="1" x14ac:dyDescent="0.25">
      <c r="A996" s="121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0"/>
    </row>
    <row r="997" spans="1:21" ht="19.5" hidden="1" customHeight="1" x14ac:dyDescent="0.25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0"/>
    </row>
    <row r="998" spans="1:21" ht="19.5" hidden="1" customHeight="1" x14ac:dyDescent="0.25">
      <c r="A998" s="121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0"/>
    </row>
    <row r="999" spans="1:21" ht="19.5" hidden="1" customHeight="1" x14ac:dyDescent="0.25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0"/>
    </row>
    <row r="1000" spans="1:21" ht="19.5" hidden="1" customHeight="1" x14ac:dyDescent="0.25">
      <c r="A1000" s="121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0"/>
    </row>
    <row r="1001" spans="1:21" ht="19.5" hidden="1" customHeight="1" x14ac:dyDescent="0.25">
      <c r="A1001" s="121"/>
      <c r="B1001" s="12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0"/>
    </row>
    <row r="1002" spans="1:21" ht="19.5" hidden="1" customHeight="1" x14ac:dyDescent="0.25">
      <c r="A1002" s="121"/>
      <c r="B1002" s="121"/>
      <c r="C1002" s="121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0"/>
    </row>
    <row r="1003" spans="1:21" ht="19.5" hidden="1" customHeight="1" x14ac:dyDescent="0.25">
      <c r="A1003" s="121"/>
      <c r="B1003" s="12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0"/>
    </row>
    <row r="1004" spans="1:21" ht="19.5" hidden="1" customHeight="1" x14ac:dyDescent="0.25">
      <c r="A1004" s="121"/>
      <c r="B1004" s="121"/>
      <c r="C1004" s="121"/>
      <c r="D1004" s="121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0"/>
    </row>
    <row r="1005" spans="1:21" ht="19.5" hidden="1" customHeight="1" x14ac:dyDescent="0.25">
      <c r="A1005" s="121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0"/>
    </row>
    <row r="1006" spans="1:21" ht="19.5" hidden="1" customHeight="1" x14ac:dyDescent="0.25">
      <c r="A1006" s="121"/>
      <c r="B1006" s="121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0"/>
    </row>
    <row r="1007" spans="1:21" ht="19.5" hidden="1" customHeight="1" x14ac:dyDescent="0.25">
      <c r="A1007" s="121"/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0"/>
    </row>
    <row r="1008" spans="1:21" ht="19.5" hidden="1" customHeight="1" x14ac:dyDescent="0.25">
      <c r="A1008" s="121"/>
      <c r="B1008" s="121"/>
      <c r="C1008" s="121"/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0"/>
    </row>
    <row r="1009" spans="1:21" ht="19.5" hidden="1" customHeight="1" x14ac:dyDescent="0.25">
      <c r="A1009" s="121"/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0"/>
    </row>
    <row r="1010" spans="1:21" ht="19.5" hidden="1" customHeight="1" x14ac:dyDescent="0.25">
      <c r="A1010" s="121"/>
      <c r="B1010" s="121"/>
      <c r="C1010" s="121"/>
      <c r="D1010" s="121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0"/>
    </row>
    <row r="1011" spans="1:21" ht="19.5" hidden="1" customHeight="1" x14ac:dyDescent="0.25">
      <c r="A1011" s="121"/>
      <c r="B1011" s="121"/>
      <c r="C1011" s="121"/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0"/>
    </row>
    <row r="1012" spans="1:21" ht="15" customHeight="1" x14ac:dyDescent="0.2"/>
  </sheetData>
  <sheetProtection algorithmName="SHA-512" hashValue="sbJ2SSEJtSCblvpAUZ2avpVtodFCY7gn10ou+B7GniN9QY3E70lkEkqZkUw8QocOYC+E44KZBbstXlidGqlDgw==" saltValue="5NS8ZFzTLD5vwvqgSKLQUg==" spinCount="100000" sheet="1" objects="1" scenarios="1"/>
  <dataConsolidate/>
  <mergeCells count="67">
    <mergeCell ref="A52:T52"/>
    <mergeCell ref="A65:B65"/>
    <mergeCell ref="A66:B66"/>
    <mergeCell ref="A54:T54"/>
    <mergeCell ref="A56:T56"/>
    <mergeCell ref="A53:T53"/>
    <mergeCell ref="A63:B63"/>
    <mergeCell ref="A64:B64"/>
    <mergeCell ref="A55:T55"/>
    <mergeCell ref="A51:T51"/>
    <mergeCell ref="A50:T50"/>
    <mergeCell ref="R43:S43"/>
    <mergeCell ref="A48:A49"/>
    <mergeCell ref="B48:T48"/>
    <mergeCell ref="B49:T49"/>
    <mergeCell ref="A44:T47"/>
    <mergeCell ref="E18:S18"/>
    <mergeCell ref="U18:U19"/>
    <mergeCell ref="F13:I13"/>
    <mergeCell ref="F11:H12"/>
    <mergeCell ref="A10:B10"/>
    <mergeCell ref="C10:D10"/>
    <mergeCell ref="A12:B12"/>
    <mergeCell ref="C12:D12"/>
    <mergeCell ref="A11:B11"/>
    <mergeCell ref="T9:T10"/>
    <mergeCell ref="T15:T16"/>
    <mergeCell ref="O15:S16"/>
    <mergeCell ref="J13:K13"/>
    <mergeCell ref="M14:N14"/>
    <mergeCell ref="M13:N13"/>
    <mergeCell ref="M9:M10"/>
    <mergeCell ref="T11:T14"/>
    <mergeCell ref="A1:T1"/>
    <mergeCell ref="A4:E4"/>
    <mergeCell ref="I4:J4"/>
    <mergeCell ref="K4:L4"/>
    <mergeCell ref="K5:L5"/>
    <mergeCell ref="O5:T6"/>
    <mergeCell ref="H6:H7"/>
    <mergeCell ref="F6:G7"/>
    <mergeCell ref="A6:D6"/>
    <mergeCell ref="O7:S8"/>
    <mergeCell ref="T7:T8"/>
    <mergeCell ref="J6:K7"/>
    <mergeCell ref="C8:D8"/>
    <mergeCell ref="C9:D9"/>
    <mergeCell ref="A13:B13"/>
    <mergeCell ref="L6:M7"/>
    <mergeCell ref="A7:B7"/>
    <mergeCell ref="A8:B8"/>
    <mergeCell ref="C7:D7"/>
    <mergeCell ref="F9:H10"/>
    <mergeCell ref="I9:J10"/>
    <mergeCell ref="K9:L10"/>
    <mergeCell ref="O9:S10"/>
    <mergeCell ref="A15:A17"/>
    <mergeCell ref="F14:I14"/>
    <mergeCell ref="J14:K14"/>
    <mergeCell ref="E11:E16"/>
    <mergeCell ref="O11:S14"/>
    <mergeCell ref="A9:B9"/>
    <mergeCell ref="I11:J12"/>
    <mergeCell ref="K11:L12"/>
    <mergeCell ref="M11:M12"/>
    <mergeCell ref="C11:D11"/>
    <mergeCell ref="C13:D13"/>
  </mergeCells>
  <conditionalFormatting sqref="A31:T42 A25:A30 C25:T30">
    <cfRule type="expression" dxfId="13" priority="11">
      <formula>$H$6=6</formula>
    </cfRule>
  </conditionalFormatting>
  <conditionalFormatting sqref="A31:T42">
    <cfRule type="expression" dxfId="12" priority="3">
      <formula>$H$6=12</formula>
    </cfRule>
  </conditionalFormatting>
  <conditionalFormatting sqref="B25:B30">
    <cfRule type="expression" dxfId="11" priority="2">
      <formula>$H$6=6</formula>
    </cfRule>
  </conditionalFormatting>
  <conditionalFormatting sqref="M14:N14">
    <cfRule type="expression" dxfId="10" priority="17">
      <formula>#REF!=1</formula>
    </cfRule>
    <cfRule type="expression" dxfId="9" priority="18">
      <formula>$L$14="Yes"</formula>
    </cfRule>
  </conditionalFormatting>
  <conditionalFormatting sqref="K11">
    <cfRule type="expression" dxfId="8" priority="19">
      <formula>#REF!=1</formula>
    </cfRule>
  </conditionalFormatting>
  <dataValidations disablePrompts="1" count="4">
    <dataValidation type="list" allowBlank="1" showInputMessage="1" showErrorMessage="1" sqref="H6:H7" xr:uid="{1A1AC8E4-2F82-49DE-95B0-AAA8A2F69039}">
      <formula1>"12,24"</formula1>
    </dataValidation>
    <dataValidation showInputMessage="1" showErrorMessage="1" sqref="L13" xr:uid="{19E0C506-1D09-41E9-B23F-D16010C2200B}"/>
    <dataValidation type="custom" allowBlank="1" showInputMessage="1" showErrorMessage="1" error="Please clear the expense factor from Option 3" sqref="M14" xr:uid="{ABD56183-F3BA-4CF6-A569-E2BA3084FBFB}">
      <formula1>COUNT(L15)=0</formula1>
    </dataValidation>
    <dataValidation type="custom" allowBlank="1" showInputMessage="1" showErrorMessage="1" error="Please clear the expense factor from Option 2" sqref="L15:M16" xr:uid="{A324C4AD-7D00-4588-8CF2-B47F7ADDDB0A}">
      <formula1>M14&lt;=0</formula1>
    </dataValidation>
  </dataValidations>
  <printOptions horizontalCentered="1"/>
  <pageMargins left="0.25" right="0.25" top="0.25" bottom="0.5" header="0" footer="0.25"/>
  <pageSetup scale="45" orientation="landscape" horizontalDpi="4294967293" r:id="rId1"/>
  <headerFooter>
    <oddFooter>&amp;LRev: 4/22/2024</oddFooter>
  </headerFooter>
  <ignoredErrors>
    <ignoredError sqref="M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C89404F-A29D-4206-AB80-C9C9719B870A}">
          <x14:formula1>
            <xm:f>Val!$A$6:$A$7</xm:f>
          </x14:formula1>
          <xm:sqref>B17</xm:sqref>
        </x14:dataValidation>
        <x14:dataValidation type="list" allowBlank="1" showInputMessage="1" showErrorMessage="1" xr:uid="{D98C195A-B4B2-4359-AD42-DBE038BB195F}">
          <x14:formula1>
            <xm:f>Val!$A$2:$A$3</xm:f>
          </x14:formula1>
          <xm:sqref>I11</xm:sqref>
        </x14:dataValidation>
        <x14:dataValidation type="list" allowBlank="1" showInputMessage="1" showErrorMessage="1" xr:uid="{C4379770-53D9-4610-93EB-41B8EEAB0714}">
          <x14:formula1>
            <xm:f>Val!$C$7:$C$9</xm:f>
          </x14:formula1>
          <xm:sqref>K11</xm:sqref>
        </x14:dataValidation>
        <x14:dataValidation type="list" allowBlank="1" showInputMessage="1" showErrorMessage="1" xr:uid="{179019DF-A99F-4644-91F1-2391F2A2283D}">
          <x14:formula1>
            <xm:f>Val!$C$2:$C$3</xm:f>
          </x14:formula1>
          <xm:sqref>F11:H12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7784-B9D5-40D2-BA4C-E95A14EF0906}">
  <dimension ref="A1:C12"/>
  <sheetViews>
    <sheetView workbookViewId="0"/>
  </sheetViews>
  <sheetFormatPr defaultRowHeight="15" x14ac:dyDescent="0.25"/>
  <sheetData>
    <row r="1" spans="1:3" ht="15.75" x14ac:dyDescent="0.25">
      <c r="A1">
        <v>1</v>
      </c>
      <c r="B1" s="45"/>
      <c r="C1" s="43"/>
    </row>
    <row r="2" spans="1:3" ht="15.75" x14ac:dyDescent="0.25">
      <c r="A2">
        <v>2</v>
      </c>
      <c r="B2" s="45"/>
      <c r="C2" s="43"/>
    </row>
    <row r="3" spans="1:3" ht="15.75" x14ac:dyDescent="0.25">
      <c r="A3">
        <v>3</v>
      </c>
      <c r="B3" s="45"/>
      <c r="C3" s="43"/>
    </row>
    <row r="4" spans="1:3" ht="15.75" x14ac:dyDescent="0.25">
      <c r="A4">
        <v>4</v>
      </c>
      <c r="B4" s="45"/>
      <c r="C4" s="43"/>
    </row>
    <row r="5" spans="1:3" ht="15.75" x14ac:dyDescent="0.25">
      <c r="A5">
        <v>5</v>
      </c>
      <c r="B5" s="45"/>
      <c r="C5" s="43"/>
    </row>
    <row r="6" spans="1:3" ht="15.75" x14ac:dyDescent="0.25">
      <c r="A6">
        <v>6</v>
      </c>
      <c r="B6" s="45"/>
      <c r="C6" s="43"/>
    </row>
    <row r="7" spans="1:3" ht="15.75" x14ac:dyDescent="0.25">
      <c r="A7">
        <v>7</v>
      </c>
      <c r="B7" s="45"/>
      <c r="C7" s="43"/>
    </row>
    <row r="8" spans="1:3" ht="15.75" x14ac:dyDescent="0.25">
      <c r="A8">
        <v>8</v>
      </c>
      <c r="B8" s="45"/>
      <c r="C8" s="43"/>
    </row>
    <row r="9" spans="1:3" ht="15.75" x14ac:dyDescent="0.25">
      <c r="A9">
        <v>9</v>
      </c>
      <c r="B9" s="45"/>
      <c r="C9" s="43"/>
    </row>
    <row r="10" spans="1:3" ht="15.75" x14ac:dyDescent="0.25">
      <c r="A10">
        <v>10</v>
      </c>
      <c r="B10" s="45"/>
      <c r="C10" s="43"/>
    </row>
    <row r="11" spans="1:3" ht="15.75" x14ac:dyDescent="0.25">
      <c r="A11">
        <v>11</v>
      </c>
      <c r="B11" s="45"/>
      <c r="C11" s="43"/>
    </row>
    <row r="12" spans="1:3" ht="15.75" x14ac:dyDescent="0.25">
      <c r="A12">
        <v>12</v>
      </c>
      <c r="B12" s="45"/>
      <c r="C12" s="43"/>
    </row>
  </sheetData>
  <sortState xmlns:xlrd2="http://schemas.microsoft.com/office/spreadsheetml/2017/richdata2" ref="A1:A12">
    <sortCondition ref="A1:A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A4A5-9FE3-4087-A279-054E04E02B62}">
  <sheetPr codeName="Sheet5"/>
  <dimension ref="A1:L61"/>
  <sheetViews>
    <sheetView workbookViewId="0">
      <selection activeCell="E18" sqref="E18"/>
    </sheetView>
  </sheetViews>
  <sheetFormatPr defaultRowHeight="15" x14ac:dyDescent="0.25"/>
  <cols>
    <col min="1" max="1" width="13.5703125" style="37" customWidth="1"/>
    <col min="2" max="2" width="9.140625" style="37"/>
    <col min="3" max="3" width="29.85546875" style="37" customWidth="1"/>
    <col min="4" max="4" width="13.28515625" style="38" customWidth="1"/>
    <col min="5" max="5" width="149.5703125" style="37" customWidth="1"/>
    <col min="6" max="6" width="9.140625" style="37"/>
    <col min="7" max="7" width="11.5703125" style="39" bestFit="1" customWidth="1"/>
    <col min="8" max="8" width="8" style="37" customWidth="1"/>
    <col min="9" max="9" width="11.7109375" style="37" customWidth="1"/>
    <col min="10" max="16384" width="9.140625" style="37"/>
  </cols>
  <sheetData>
    <row r="1" spans="1:12" ht="15.75" x14ac:dyDescent="0.25">
      <c r="A1" s="44" t="s">
        <v>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44" t="s">
        <v>80</v>
      </c>
      <c r="B2" s="44" t="s">
        <v>81</v>
      </c>
      <c r="C2" s="44" t="s">
        <v>82</v>
      </c>
      <c r="D2" s="44" t="s">
        <v>29</v>
      </c>
      <c r="E2" s="44" t="s">
        <v>83</v>
      </c>
      <c r="F2" s="44" t="s">
        <v>84</v>
      </c>
      <c r="G2" s="44" t="s">
        <v>85</v>
      </c>
      <c r="H2" s="44" t="s">
        <v>86</v>
      </c>
      <c r="I2" s="44" t="s">
        <v>87</v>
      </c>
      <c r="J2" s="44" t="s">
        <v>88</v>
      </c>
      <c r="K2" s="23"/>
      <c r="L2" s="23"/>
    </row>
    <row r="3" spans="1:12" ht="15.75" x14ac:dyDescent="0.25">
      <c r="A3" s="40"/>
      <c r="B3" s="41"/>
      <c r="C3" s="40"/>
      <c r="D3" s="42"/>
      <c r="E3" s="40"/>
      <c r="F3" s="43"/>
      <c r="G3" s="43"/>
      <c r="H3" s="43"/>
      <c r="I3" s="40"/>
      <c r="J3" s="40"/>
      <c r="K3" s="40"/>
      <c r="L3" s="40"/>
    </row>
    <row r="4" spans="1:12" ht="15.75" x14ac:dyDescent="0.25">
      <c r="A4" s="40"/>
      <c r="B4" s="41"/>
      <c r="C4" s="40"/>
      <c r="D4" s="42"/>
      <c r="E4" s="40"/>
      <c r="F4" s="43"/>
      <c r="G4" s="43"/>
      <c r="H4" s="43"/>
      <c r="I4" s="40"/>
      <c r="J4" s="40"/>
      <c r="K4" s="40"/>
      <c r="L4" s="40"/>
    </row>
    <row r="5" spans="1:12" ht="15.75" x14ac:dyDescent="0.25">
      <c r="A5" s="40"/>
      <c r="B5" s="41"/>
      <c r="C5" s="40"/>
      <c r="D5" s="42"/>
      <c r="E5" s="40"/>
      <c r="F5" s="43"/>
      <c r="G5" s="43"/>
      <c r="H5" s="43"/>
      <c r="I5" s="40"/>
      <c r="J5" s="40"/>
      <c r="K5" s="40"/>
      <c r="L5" s="40"/>
    </row>
    <row r="6" spans="1:12" ht="15.75" x14ac:dyDescent="0.25">
      <c r="A6" s="40"/>
      <c r="B6" s="41"/>
      <c r="C6" s="40"/>
      <c r="D6" s="42"/>
      <c r="E6" s="40"/>
      <c r="F6" s="43"/>
      <c r="G6" s="43"/>
      <c r="H6" s="43"/>
      <c r="I6" s="40"/>
      <c r="J6" s="40"/>
      <c r="K6" s="40"/>
      <c r="L6" s="40"/>
    </row>
    <row r="7" spans="1:12" ht="15.75" x14ac:dyDescent="0.25">
      <c r="A7" s="40"/>
      <c r="B7" s="41"/>
      <c r="C7" s="40"/>
      <c r="D7" s="42"/>
      <c r="E7" s="40"/>
      <c r="F7" s="43"/>
      <c r="G7" s="43"/>
      <c r="H7" s="43"/>
      <c r="I7" s="40"/>
      <c r="J7" s="40"/>
      <c r="K7" s="40"/>
      <c r="L7" s="40"/>
    </row>
    <row r="8" spans="1:12" ht="15.75" x14ac:dyDescent="0.25">
      <c r="A8" s="40"/>
      <c r="B8" s="41"/>
      <c r="C8" s="40"/>
      <c r="D8" s="42"/>
      <c r="E8" s="40"/>
      <c r="F8" s="43"/>
      <c r="G8" s="43"/>
      <c r="H8" s="43"/>
      <c r="I8" s="40"/>
      <c r="J8" s="40"/>
      <c r="K8" s="40"/>
      <c r="L8" s="40"/>
    </row>
    <row r="9" spans="1:12" ht="15.75" x14ac:dyDescent="0.25">
      <c r="A9" s="40"/>
      <c r="B9" s="41"/>
      <c r="C9" s="40"/>
      <c r="D9" s="42"/>
      <c r="E9" s="40"/>
      <c r="F9" s="43"/>
      <c r="G9" s="43"/>
      <c r="H9" s="43"/>
      <c r="I9" s="40"/>
      <c r="J9" s="40"/>
      <c r="K9" s="40"/>
    </row>
    <row r="10" spans="1:12" ht="15.75" x14ac:dyDescent="0.25">
      <c r="A10" s="40"/>
      <c r="B10" s="41"/>
      <c r="C10" s="40"/>
      <c r="D10" s="42"/>
      <c r="E10" s="40"/>
      <c r="F10" s="43"/>
      <c r="G10" s="43"/>
      <c r="H10" s="43"/>
      <c r="I10" s="40"/>
      <c r="J10" s="40"/>
      <c r="K10" s="40"/>
    </row>
    <row r="11" spans="1:12" ht="15.75" x14ac:dyDescent="0.25">
      <c r="A11" s="40"/>
      <c r="B11" s="41"/>
      <c r="C11" s="40"/>
      <c r="D11" s="42"/>
      <c r="E11" s="40"/>
      <c r="F11" s="43"/>
      <c r="G11" s="43"/>
      <c r="H11" s="43"/>
      <c r="I11" s="40"/>
      <c r="J11" s="40"/>
      <c r="K11" s="40"/>
    </row>
    <row r="12" spans="1:12" ht="15.75" x14ac:dyDescent="0.25">
      <c r="A12" s="40"/>
      <c r="B12" s="41"/>
      <c r="C12" s="40"/>
      <c r="D12" s="42"/>
      <c r="E12" s="40"/>
      <c r="F12" s="43"/>
      <c r="G12" s="43"/>
      <c r="H12" s="43"/>
      <c r="I12" s="40"/>
      <c r="J12" s="40"/>
      <c r="K12" s="40"/>
    </row>
    <row r="13" spans="1:12" ht="15.75" x14ac:dyDescent="0.25">
      <c r="A13" s="40"/>
      <c r="B13" s="41"/>
      <c r="C13" s="40"/>
      <c r="D13" s="42"/>
      <c r="E13" s="40"/>
      <c r="F13" s="43"/>
      <c r="G13" s="43"/>
      <c r="H13" s="43"/>
      <c r="I13" s="40"/>
      <c r="J13" s="40"/>
      <c r="K13" s="40"/>
    </row>
    <row r="14" spans="1:12" ht="15.75" x14ac:dyDescent="0.25">
      <c r="A14" s="40"/>
      <c r="B14" s="41"/>
      <c r="C14" s="40"/>
      <c r="D14" s="42"/>
      <c r="E14" s="40"/>
      <c r="F14" s="43"/>
      <c r="G14" s="43"/>
      <c r="H14" s="43"/>
      <c r="I14" s="40"/>
      <c r="J14" s="40"/>
      <c r="K14" s="40"/>
    </row>
    <row r="15" spans="1:12" ht="15.75" x14ac:dyDescent="0.25">
      <c r="A15" s="40"/>
      <c r="B15" s="41"/>
      <c r="C15" s="40"/>
      <c r="D15" s="42"/>
      <c r="E15" s="40"/>
      <c r="F15" s="43"/>
      <c r="G15" s="43"/>
      <c r="H15" s="43"/>
      <c r="I15" s="40"/>
      <c r="J15" s="40"/>
      <c r="K15" s="40"/>
    </row>
    <row r="16" spans="1:12" ht="15.75" x14ac:dyDescent="0.25">
      <c r="A16" s="40"/>
      <c r="B16" s="41"/>
      <c r="C16" s="40"/>
      <c r="D16" s="42"/>
      <c r="E16" s="40"/>
      <c r="F16" s="43"/>
      <c r="G16" s="43"/>
      <c r="H16" s="43"/>
      <c r="I16" s="40"/>
      <c r="J16" s="40"/>
      <c r="K16" s="40"/>
    </row>
    <row r="17" spans="1:11" ht="15.75" x14ac:dyDescent="0.25">
      <c r="A17" s="40"/>
      <c r="B17" s="41"/>
      <c r="C17" s="40"/>
      <c r="D17" s="42"/>
      <c r="E17" s="40"/>
      <c r="F17" s="43"/>
      <c r="G17" s="43"/>
      <c r="H17" s="43"/>
      <c r="I17" s="40"/>
      <c r="J17" s="40"/>
      <c r="K17" s="40"/>
    </row>
    <row r="18" spans="1:11" ht="15.75" x14ac:dyDescent="0.25">
      <c r="A18" s="40"/>
      <c r="B18" s="41"/>
      <c r="C18" s="40"/>
      <c r="D18" s="42"/>
      <c r="E18" s="40"/>
      <c r="F18" s="43"/>
      <c r="G18" s="43"/>
      <c r="H18" s="43"/>
      <c r="I18" s="40"/>
      <c r="J18" s="40"/>
      <c r="K18" s="40"/>
    </row>
    <row r="19" spans="1:11" ht="15.75" x14ac:dyDescent="0.25">
      <c r="A19" s="40"/>
      <c r="B19" s="41"/>
      <c r="C19" s="40"/>
      <c r="D19" s="42"/>
      <c r="E19" s="40"/>
      <c r="F19" s="43"/>
      <c r="G19" s="43"/>
      <c r="H19" s="43"/>
      <c r="I19" s="40"/>
      <c r="J19" s="40"/>
      <c r="K19" s="40"/>
    </row>
    <row r="20" spans="1:11" ht="15.75" x14ac:dyDescent="0.25">
      <c r="A20" s="40"/>
      <c r="B20" s="41"/>
      <c r="C20" s="40"/>
      <c r="D20" s="42"/>
      <c r="E20" s="40"/>
      <c r="F20" s="43"/>
      <c r="G20" s="43"/>
      <c r="H20" s="43"/>
      <c r="I20" s="40"/>
      <c r="J20" s="40"/>
      <c r="K20" s="40"/>
    </row>
    <row r="21" spans="1:11" ht="15.75" x14ac:dyDescent="0.25">
      <c r="A21" s="40"/>
      <c r="B21" s="41"/>
      <c r="C21" s="40"/>
      <c r="D21" s="42"/>
      <c r="E21" s="40"/>
      <c r="F21" s="43"/>
      <c r="G21" s="43"/>
      <c r="H21" s="43"/>
      <c r="I21" s="40"/>
      <c r="J21" s="40"/>
      <c r="K21" s="40"/>
    </row>
    <row r="22" spans="1:11" ht="15.75" x14ac:dyDescent="0.25">
      <c r="A22" s="40"/>
      <c r="B22" s="41"/>
      <c r="C22" s="40"/>
      <c r="D22" s="42"/>
      <c r="E22" s="40"/>
      <c r="F22" s="43"/>
      <c r="G22" s="43"/>
      <c r="H22" s="43"/>
      <c r="I22" s="40"/>
      <c r="J22" s="40"/>
      <c r="K22" s="40"/>
    </row>
    <row r="23" spans="1:11" ht="15.75" x14ac:dyDescent="0.25">
      <c r="A23" s="40"/>
      <c r="B23" s="41"/>
      <c r="C23" s="40"/>
      <c r="D23" s="42"/>
      <c r="E23" s="40"/>
      <c r="F23" s="43"/>
      <c r="G23" s="43"/>
      <c r="H23" s="43"/>
      <c r="I23" s="40"/>
      <c r="J23" s="40"/>
      <c r="K23" s="40"/>
    </row>
    <row r="24" spans="1:11" ht="15.75" x14ac:dyDescent="0.25">
      <c r="A24" s="40"/>
      <c r="B24" s="41"/>
      <c r="C24" s="40"/>
      <c r="D24" s="42"/>
      <c r="E24" s="40"/>
      <c r="F24" s="43"/>
      <c r="G24" s="43"/>
      <c r="H24" s="43"/>
      <c r="I24" s="40"/>
      <c r="J24" s="40"/>
      <c r="K24" s="40"/>
    </row>
    <row r="25" spans="1:11" ht="15.75" x14ac:dyDescent="0.25">
      <c r="A25" s="40"/>
      <c r="B25" s="41"/>
      <c r="C25" s="40"/>
      <c r="D25" s="42"/>
      <c r="E25" s="40"/>
      <c r="F25" s="43"/>
      <c r="G25" s="43"/>
      <c r="H25" s="43"/>
      <c r="I25" s="40"/>
      <c r="J25" s="40"/>
      <c r="K25" s="40"/>
    </row>
    <row r="26" spans="1:11" ht="15.75" x14ac:dyDescent="0.25">
      <c r="A26" s="40"/>
      <c r="B26" s="41"/>
      <c r="C26" s="40"/>
      <c r="D26" s="42"/>
      <c r="E26" s="40"/>
      <c r="F26" s="43"/>
      <c r="G26" s="43"/>
      <c r="H26" s="43"/>
      <c r="I26" s="40"/>
      <c r="J26" s="40"/>
      <c r="K26" s="40"/>
    </row>
    <row r="27" spans="1:11" ht="15.75" x14ac:dyDescent="0.25">
      <c r="A27" s="40"/>
      <c r="B27" s="41"/>
      <c r="C27" s="40"/>
      <c r="D27" s="42"/>
      <c r="E27" s="40"/>
      <c r="F27" s="43"/>
      <c r="G27" s="43"/>
      <c r="H27" s="43"/>
      <c r="I27" s="40"/>
      <c r="J27" s="40"/>
      <c r="K27" s="40"/>
    </row>
    <row r="28" spans="1:11" ht="15.75" x14ac:dyDescent="0.25">
      <c r="A28" s="40"/>
      <c r="B28" s="41"/>
      <c r="C28" s="40"/>
      <c r="D28" s="42"/>
      <c r="E28" s="40"/>
      <c r="F28" s="43"/>
      <c r="G28" s="43"/>
      <c r="H28" s="43"/>
      <c r="I28" s="40"/>
      <c r="J28" s="40"/>
      <c r="K28" s="40"/>
    </row>
    <row r="29" spans="1:11" ht="15.75" x14ac:dyDescent="0.25">
      <c r="A29" s="40"/>
      <c r="B29" s="41"/>
      <c r="C29" s="40"/>
      <c r="D29" s="42"/>
      <c r="E29" s="40"/>
      <c r="F29" s="43"/>
      <c r="G29" s="43"/>
      <c r="H29" s="43"/>
      <c r="I29" s="40"/>
      <c r="J29" s="40"/>
      <c r="K29" s="40"/>
    </row>
    <row r="30" spans="1:11" ht="15.75" x14ac:dyDescent="0.25">
      <c r="A30" s="40"/>
      <c r="B30" s="41"/>
      <c r="C30" s="40"/>
      <c r="D30" s="42"/>
      <c r="E30" s="40"/>
      <c r="F30" s="43"/>
      <c r="G30" s="43"/>
      <c r="H30" s="43"/>
      <c r="I30" s="40"/>
      <c r="J30" s="40"/>
      <c r="K30" s="40"/>
    </row>
    <row r="31" spans="1:11" ht="15.75" x14ac:dyDescent="0.25">
      <c r="A31" s="40"/>
      <c r="B31" s="41"/>
      <c r="C31" s="40"/>
      <c r="D31" s="42"/>
      <c r="E31" s="40"/>
      <c r="F31" s="43"/>
      <c r="G31" s="43"/>
      <c r="H31" s="43"/>
      <c r="I31" s="40"/>
      <c r="J31" s="40"/>
      <c r="K31" s="40"/>
    </row>
    <row r="32" spans="1:11" ht="15.75" x14ac:dyDescent="0.25">
      <c r="A32" s="40"/>
      <c r="B32" s="41"/>
      <c r="C32" s="40"/>
      <c r="D32" s="42"/>
      <c r="E32" s="40"/>
      <c r="F32" s="43"/>
      <c r="G32" s="43"/>
      <c r="H32" s="43"/>
      <c r="I32" s="40"/>
      <c r="J32" s="40"/>
      <c r="K32" s="40"/>
    </row>
    <row r="33" spans="1:11" ht="15.75" x14ac:dyDescent="0.25">
      <c r="A33" s="40"/>
      <c r="B33" s="41"/>
      <c r="C33" s="40"/>
      <c r="D33" s="42"/>
      <c r="E33" s="40"/>
      <c r="F33" s="43"/>
      <c r="G33" s="43"/>
      <c r="H33" s="43"/>
      <c r="I33" s="40"/>
      <c r="J33" s="40"/>
      <c r="K33" s="40"/>
    </row>
    <row r="34" spans="1:11" ht="15.75" x14ac:dyDescent="0.25">
      <c r="A34" s="40"/>
      <c r="B34" s="41"/>
      <c r="C34" s="40"/>
      <c r="D34" s="42"/>
      <c r="E34" s="40"/>
      <c r="F34" s="43"/>
      <c r="G34" s="43"/>
      <c r="H34" s="43"/>
      <c r="I34" s="40"/>
      <c r="J34" s="40"/>
      <c r="K34" s="40"/>
    </row>
    <row r="35" spans="1:11" ht="15.75" x14ac:dyDescent="0.25">
      <c r="A35" s="40"/>
      <c r="B35" s="41"/>
      <c r="C35" s="40"/>
      <c r="D35" s="42"/>
      <c r="E35" s="40"/>
      <c r="F35" s="43"/>
      <c r="G35" s="43"/>
      <c r="H35" s="43"/>
      <c r="I35" s="40"/>
      <c r="J35" s="40"/>
      <c r="K35" s="40"/>
    </row>
    <row r="36" spans="1:11" ht="15.75" x14ac:dyDescent="0.25">
      <c r="A36" s="40"/>
      <c r="B36" s="41"/>
      <c r="C36" s="40"/>
      <c r="D36" s="42"/>
      <c r="E36" s="40"/>
      <c r="F36" s="43"/>
      <c r="G36" s="43"/>
      <c r="H36" s="43"/>
      <c r="I36" s="40"/>
      <c r="J36" s="40"/>
      <c r="K36" s="40"/>
    </row>
    <row r="37" spans="1:11" ht="15.75" x14ac:dyDescent="0.25">
      <c r="A37" s="40"/>
      <c r="B37" s="41"/>
      <c r="C37" s="40"/>
      <c r="D37" s="42"/>
      <c r="E37" s="40"/>
      <c r="F37" s="43"/>
      <c r="G37" s="43"/>
      <c r="H37" s="43"/>
      <c r="I37" s="40"/>
      <c r="J37" s="40"/>
      <c r="K37" s="40"/>
    </row>
    <row r="38" spans="1:11" ht="15.75" x14ac:dyDescent="0.25">
      <c r="A38" s="40"/>
      <c r="B38" s="41"/>
      <c r="C38" s="40"/>
      <c r="D38" s="42"/>
      <c r="E38" s="40"/>
      <c r="F38" s="43"/>
      <c r="G38" s="43"/>
      <c r="H38" s="43"/>
      <c r="I38" s="40"/>
      <c r="J38" s="40"/>
      <c r="K38" s="40"/>
    </row>
    <row r="39" spans="1:11" ht="15.75" x14ac:dyDescent="0.25">
      <c r="A39" s="40"/>
      <c r="B39" s="41"/>
      <c r="C39" s="40"/>
      <c r="D39" s="42"/>
      <c r="E39" s="40"/>
      <c r="F39" s="43"/>
      <c r="G39" s="43"/>
      <c r="H39" s="43"/>
      <c r="I39" s="40"/>
      <c r="J39" s="40"/>
      <c r="K39" s="40"/>
    </row>
    <row r="40" spans="1:11" ht="15.75" x14ac:dyDescent="0.25">
      <c r="A40" s="40"/>
      <c r="B40" s="41"/>
      <c r="C40" s="40"/>
      <c r="D40" s="42"/>
      <c r="E40" s="40"/>
      <c r="F40" s="43"/>
      <c r="G40" s="43"/>
      <c r="H40" s="43"/>
      <c r="I40" s="40"/>
      <c r="J40" s="40"/>
      <c r="K40" s="40"/>
    </row>
    <row r="41" spans="1:11" ht="15.75" x14ac:dyDescent="0.25">
      <c r="A41" s="40"/>
      <c r="B41" s="41"/>
      <c r="C41" s="40"/>
      <c r="D41" s="42"/>
      <c r="E41" s="40"/>
      <c r="F41" s="43"/>
      <c r="G41" s="43"/>
      <c r="H41" s="43"/>
      <c r="I41" s="40"/>
      <c r="J41" s="40"/>
      <c r="K41" s="40"/>
    </row>
    <row r="42" spans="1:11" ht="15.75" x14ac:dyDescent="0.25">
      <c r="A42" s="40"/>
      <c r="B42" s="41"/>
      <c r="C42" s="40"/>
      <c r="D42" s="42"/>
      <c r="E42" s="40"/>
      <c r="F42" s="43"/>
      <c r="G42" s="43"/>
      <c r="H42" s="43"/>
      <c r="I42" s="40"/>
      <c r="J42" s="40"/>
      <c r="K42" s="40"/>
    </row>
    <row r="43" spans="1:11" ht="15.75" x14ac:dyDescent="0.25">
      <c r="A43" s="40"/>
      <c r="B43" s="41"/>
      <c r="C43" s="40"/>
      <c r="D43" s="42"/>
      <c r="E43" s="40"/>
      <c r="F43" s="43"/>
      <c r="G43" s="43"/>
      <c r="H43" s="43"/>
      <c r="I43" s="40"/>
      <c r="J43" s="40"/>
      <c r="K43" s="40"/>
    </row>
    <row r="44" spans="1:11" ht="15.75" x14ac:dyDescent="0.25">
      <c r="A44" s="40"/>
      <c r="B44" s="41"/>
      <c r="C44" s="40"/>
      <c r="D44" s="42"/>
      <c r="E44" s="40"/>
      <c r="F44" s="43"/>
      <c r="G44" s="43"/>
      <c r="H44" s="43"/>
      <c r="I44" s="40"/>
      <c r="J44" s="40"/>
      <c r="K44" s="40"/>
    </row>
    <row r="45" spans="1:11" ht="15.75" x14ac:dyDescent="0.25">
      <c r="A45" s="40"/>
      <c r="B45" s="41"/>
      <c r="C45" s="40"/>
      <c r="D45" s="42"/>
      <c r="E45" s="40"/>
      <c r="F45" s="43"/>
      <c r="G45" s="43"/>
      <c r="H45" s="43"/>
      <c r="I45" s="40"/>
      <c r="J45" s="40"/>
      <c r="K45" s="40"/>
    </row>
    <row r="46" spans="1:11" ht="15.75" x14ac:dyDescent="0.25">
      <c r="A46" s="40"/>
      <c r="B46" s="41"/>
      <c r="C46" s="40"/>
      <c r="D46" s="42"/>
      <c r="E46" s="40"/>
      <c r="F46" s="43"/>
      <c r="G46" s="43"/>
      <c r="H46" s="43"/>
      <c r="I46" s="40"/>
      <c r="J46" s="40"/>
    </row>
    <row r="47" spans="1:11" ht="15.75" x14ac:dyDescent="0.25">
      <c r="A47" s="40"/>
      <c r="B47" s="41"/>
      <c r="C47" s="40"/>
      <c r="D47" s="42"/>
      <c r="E47" s="40"/>
      <c r="F47" s="43"/>
      <c r="G47" s="43"/>
      <c r="H47" s="43"/>
      <c r="I47" s="40"/>
      <c r="J47" s="40"/>
    </row>
    <row r="48" spans="1:11" ht="15.75" x14ac:dyDescent="0.25">
      <c r="A48" s="40"/>
      <c r="B48" s="41"/>
      <c r="C48" s="40"/>
      <c r="D48" s="42"/>
      <c r="E48" s="40"/>
      <c r="F48" s="43"/>
      <c r="G48" s="43"/>
      <c r="H48" s="43"/>
      <c r="I48" s="40"/>
      <c r="J48" s="40"/>
    </row>
    <row r="49" spans="1:10" ht="15.75" x14ac:dyDescent="0.25">
      <c r="A49" s="40"/>
      <c r="B49" s="41"/>
      <c r="C49" s="40"/>
      <c r="D49" s="42"/>
      <c r="E49" s="40"/>
      <c r="F49" s="43"/>
      <c r="G49" s="43"/>
      <c r="H49" s="43"/>
      <c r="I49" s="40"/>
      <c r="J49" s="40"/>
    </row>
    <row r="50" spans="1:10" ht="15.75" x14ac:dyDescent="0.25">
      <c r="A50" s="40"/>
      <c r="B50" s="41"/>
      <c r="C50" s="40"/>
      <c r="D50" s="42"/>
      <c r="E50" s="40"/>
      <c r="F50" s="43"/>
      <c r="G50" s="43"/>
      <c r="H50" s="43"/>
      <c r="I50" s="40"/>
      <c r="J50" s="40"/>
    </row>
    <row r="51" spans="1:10" ht="15.75" x14ac:dyDescent="0.25">
      <c r="A51" s="40"/>
      <c r="B51" s="41"/>
      <c r="C51" s="40"/>
      <c r="D51" s="42"/>
      <c r="E51" s="40"/>
      <c r="F51" s="43"/>
      <c r="G51" s="43"/>
      <c r="H51" s="43"/>
      <c r="I51" s="40"/>
      <c r="J51" s="40"/>
    </row>
    <row r="52" spans="1:10" ht="15.75" x14ac:dyDescent="0.25">
      <c r="A52" s="40"/>
      <c r="B52" s="41"/>
      <c r="C52" s="40"/>
      <c r="D52" s="42"/>
      <c r="E52" s="40"/>
      <c r="F52" s="43"/>
      <c r="G52" s="43"/>
      <c r="H52" s="43"/>
      <c r="I52" s="40"/>
      <c r="J52" s="40"/>
    </row>
    <row r="53" spans="1:10" ht="15.75" x14ac:dyDescent="0.25">
      <c r="A53" s="40"/>
      <c r="B53" s="41"/>
      <c r="C53" s="40"/>
      <c r="D53" s="42"/>
      <c r="E53" s="40"/>
      <c r="F53" s="43"/>
      <c r="G53" s="43"/>
      <c r="H53" s="43"/>
      <c r="I53" s="40"/>
      <c r="J53" s="40"/>
    </row>
    <row r="54" spans="1:10" ht="15.75" x14ac:dyDescent="0.25">
      <c r="A54" s="40"/>
      <c r="B54" s="41"/>
      <c r="C54" s="40"/>
      <c r="D54" s="42"/>
      <c r="E54" s="40"/>
      <c r="F54" s="43"/>
      <c r="G54" s="43"/>
      <c r="H54" s="43"/>
      <c r="I54" s="40"/>
      <c r="J54" s="40"/>
    </row>
    <row r="55" spans="1:10" ht="15.75" x14ac:dyDescent="0.25">
      <c r="A55" s="40"/>
      <c r="B55" s="41"/>
      <c r="C55" s="40"/>
      <c r="D55" s="42"/>
      <c r="E55" s="40"/>
      <c r="F55" s="43"/>
      <c r="G55" s="43"/>
      <c r="H55" s="43"/>
      <c r="I55" s="40"/>
      <c r="J55" s="40"/>
    </row>
    <row r="56" spans="1:10" ht="15.75" x14ac:dyDescent="0.25">
      <c r="A56" s="40"/>
      <c r="B56" s="41"/>
      <c r="C56" s="40"/>
      <c r="D56" s="42"/>
      <c r="E56" s="40"/>
      <c r="F56" s="43"/>
      <c r="G56" s="43"/>
      <c r="H56" s="43"/>
      <c r="I56" s="40"/>
      <c r="J56" s="40"/>
    </row>
    <row r="57" spans="1:10" ht="15.75" x14ac:dyDescent="0.25">
      <c r="A57" s="40"/>
      <c r="B57" s="41"/>
      <c r="C57" s="40"/>
      <c r="D57" s="42"/>
      <c r="E57" s="40"/>
      <c r="F57" s="43"/>
      <c r="G57" s="43"/>
      <c r="H57" s="43"/>
      <c r="I57" s="40"/>
      <c r="J57" s="40"/>
    </row>
    <row r="58" spans="1:10" ht="15.75" x14ac:dyDescent="0.25">
      <c r="A58" s="40"/>
      <c r="B58" s="41"/>
      <c r="C58" s="40"/>
      <c r="D58" s="42"/>
      <c r="E58" s="40"/>
      <c r="F58" s="43"/>
      <c r="G58" s="43"/>
      <c r="H58" s="43"/>
      <c r="I58" s="40"/>
      <c r="J58" s="40"/>
    </row>
    <row r="59" spans="1:10" ht="15.75" x14ac:dyDescent="0.25">
      <c r="A59" s="40"/>
      <c r="B59" s="41"/>
      <c r="C59" s="40"/>
      <c r="D59" s="42"/>
      <c r="E59" s="40"/>
      <c r="F59" s="43"/>
      <c r="G59" s="43"/>
      <c r="H59" s="43"/>
      <c r="I59" s="40"/>
      <c r="J59" s="40"/>
    </row>
    <row r="60" spans="1:10" ht="15.75" x14ac:dyDescent="0.25">
      <c r="A60" s="40"/>
      <c r="B60" s="41"/>
      <c r="C60" s="40"/>
      <c r="D60" s="42"/>
      <c r="E60" s="40"/>
      <c r="F60" s="43"/>
      <c r="G60" s="43"/>
      <c r="H60" s="43"/>
      <c r="I60" s="40"/>
      <c r="J60" s="40"/>
    </row>
    <row r="61" spans="1:10" ht="15.75" x14ac:dyDescent="0.25">
      <c r="A61" s="40"/>
      <c r="B61" s="41"/>
      <c r="C61" s="40"/>
      <c r="D61" s="42"/>
      <c r="E61" s="40"/>
      <c r="F61" s="43"/>
      <c r="G61" s="43"/>
      <c r="H61" s="43"/>
      <c r="I61" s="40"/>
      <c r="J61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BFA8-94E2-411A-BF60-FE9943E06C0F}">
  <sheetPr codeName="Sheet2"/>
  <dimension ref="A1:H34"/>
  <sheetViews>
    <sheetView workbookViewId="0">
      <selection activeCell="B14" sqref="B14:H14"/>
    </sheetView>
  </sheetViews>
  <sheetFormatPr defaultRowHeight="15" x14ac:dyDescent="0.25"/>
  <cols>
    <col min="1" max="1" width="14.5703125" style="4" customWidth="1"/>
    <col min="2" max="2" width="128.140625" style="9" customWidth="1"/>
    <col min="3" max="3" width="28.42578125" style="4" customWidth="1"/>
    <col min="4" max="6" width="9.140625" style="4"/>
  </cols>
  <sheetData>
    <row r="1" spans="1:8" ht="30" customHeight="1" x14ac:dyDescent="0.3">
      <c r="B1" s="3" t="s">
        <v>18</v>
      </c>
      <c r="C1" s="6"/>
      <c r="D1" s="7"/>
      <c r="E1" s="7"/>
      <c r="F1" s="7"/>
    </row>
    <row r="2" spans="1:8" ht="30" customHeight="1" x14ac:dyDescent="0.25">
      <c r="B2" s="10" t="s">
        <v>0</v>
      </c>
      <c r="C2" s="5"/>
      <c r="D2" s="5"/>
      <c r="E2" s="5"/>
      <c r="F2" s="5"/>
    </row>
    <row r="3" spans="1:8" ht="30" customHeight="1" x14ac:dyDescent="0.35">
      <c r="B3" s="11" t="s">
        <v>1</v>
      </c>
      <c r="C3" s="5"/>
      <c r="D3" s="14"/>
      <c r="E3" s="5"/>
      <c r="F3" s="8"/>
    </row>
    <row r="4" spans="1:8" ht="30" customHeight="1" x14ac:dyDescent="0.25">
      <c r="B4" s="10" t="s">
        <v>4</v>
      </c>
      <c r="C4" s="5"/>
      <c r="D4" s="5"/>
      <c r="E4" s="5"/>
      <c r="F4" s="8"/>
    </row>
    <row r="5" spans="1:8" ht="30" customHeight="1" x14ac:dyDescent="0.25">
      <c r="B5" s="10" t="s">
        <v>5</v>
      </c>
      <c r="C5" s="5"/>
      <c r="D5" s="5"/>
      <c r="E5" s="5"/>
      <c r="F5" s="8"/>
    </row>
    <row r="6" spans="1:8" ht="30" customHeight="1" x14ac:dyDescent="0.25">
      <c r="B6" s="10" t="s">
        <v>6</v>
      </c>
      <c r="C6" s="5"/>
      <c r="D6" s="5"/>
      <c r="E6" s="5"/>
      <c r="F6" s="8"/>
    </row>
    <row r="7" spans="1:8" ht="30" customHeight="1" x14ac:dyDescent="0.25">
      <c r="B7" s="10" t="s">
        <v>8</v>
      </c>
      <c r="C7" s="5"/>
      <c r="D7" s="5"/>
      <c r="E7" s="5"/>
      <c r="F7" s="5"/>
    </row>
    <row r="8" spans="1:8" ht="30" customHeight="1" x14ac:dyDescent="0.25">
      <c r="B8" s="10" t="s">
        <v>9</v>
      </c>
      <c r="C8" s="5"/>
      <c r="D8" s="5"/>
      <c r="E8" s="5"/>
      <c r="F8" s="8"/>
    </row>
    <row r="9" spans="1:8" ht="30" customHeight="1" x14ac:dyDescent="0.25">
      <c r="B9" s="10" t="s">
        <v>10</v>
      </c>
      <c r="C9" s="5"/>
      <c r="D9" s="5"/>
      <c r="E9" s="5"/>
      <c r="F9" s="8"/>
    </row>
    <row r="10" spans="1:8" ht="30" customHeight="1" x14ac:dyDescent="0.25">
      <c r="B10" s="10" t="s">
        <v>11</v>
      </c>
      <c r="C10" s="5"/>
      <c r="D10" s="5"/>
      <c r="E10" s="5"/>
      <c r="F10" s="5"/>
    </row>
    <row r="11" spans="1:8" ht="30" customHeight="1" x14ac:dyDescent="0.25">
      <c r="B11" s="10" t="s">
        <v>12</v>
      </c>
      <c r="C11" s="5"/>
      <c r="D11" s="5"/>
      <c r="E11" s="5"/>
      <c r="F11" s="5"/>
    </row>
    <row r="13" spans="1:8" ht="15.75" thickBot="1" x14ac:dyDescent="0.3"/>
    <row r="14" spans="1:8" ht="75" customHeight="1" thickBot="1" x14ac:dyDescent="0.3">
      <c r="A14" s="16" t="s">
        <v>26</v>
      </c>
      <c r="B14" s="238"/>
      <c r="C14" s="239"/>
      <c r="D14" s="239"/>
      <c r="E14" s="239"/>
      <c r="F14" s="239"/>
      <c r="G14" s="239"/>
      <c r="H14" s="240"/>
    </row>
    <row r="15" spans="1:8" x14ac:dyDescent="0.25">
      <c r="B15" s="15"/>
    </row>
    <row r="16" spans="1:8" x14ac:dyDescent="0.25">
      <c r="B16" s="15"/>
    </row>
    <row r="17" spans="2:2" x14ac:dyDescent="0.25">
      <c r="B17" s="15"/>
    </row>
    <row r="18" spans="2:2" x14ac:dyDescent="0.25">
      <c r="B18" s="15"/>
    </row>
    <row r="33" ht="30" customHeight="1" x14ac:dyDescent="0.25"/>
    <row r="34" ht="30" customHeight="1" x14ac:dyDescent="0.25"/>
  </sheetData>
  <mergeCells count="1">
    <mergeCell ref="B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8080-2B51-44BE-A054-4F9808DA5EA3}">
  <sheetPr codeName="Sheet3"/>
  <dimension ref="A1:N72"/>
  <sheetViews>
    <sheetView topLeftCell="B1" workbookViewId="0">
      <selection activeCell="C2" sqref="C2:D13"/>
    </sheetView>
  </sheetViews>
  <sheetFormatPr defaultRowHeight="15" x14ac:dyDescent="0.25"/>
  <cols>
    <col min="1" max="1" width="16.140625" bestFit="1" customWidth="1"/>
    <col min="3" max="3" width="26" bestFit="1" customWidth="1"/>
    <col min="4" max="4" width="10.140625" bestFit="1" customWidth="1"/>
    <col min="11" max="11" width="36.42578125" bestFit="1" customWidth="1"/>
    <col min="13" max="13" width="51.42578125" bestFit="1" customWidth="1"/>
  </cols>
  <sheetData>
    <row r="1" spans="1:14" x14ac:dyDescent="0.25">
      <c r="B1" s="23"/>
      <c r="C1" s="23"/>
      <c r="D1" s="23"/>
      <c r="E1" s="47"/>
      <c r="F1" s="48"/>
      <c r="M1" s="17"/>
      <c r="N1" s="17"/>
    </row>
    <row r="2" spans="1:14" x14ac:dyDescent="0.25">
      <c r="A2" s="17" t="s">
        <v>34</v>
      </c>
      <c r="B2" s="23"/>
      <c r="C2" s="51" t="s">
        <v>32</v>
      </c>
      <c r="D2" s="52"/>
      <c r="E2" s="49"/>
      <c r="F2" s="49"/>
      <c r="K2" s="17"/>
      <c r="L2" s="4"/>
      <c r="M2" s="17"/>
      <c r="N2" s="17"/>
    </row>
    <row r="3" spans="1:14" x14ac:dyDescent="0.25">
      <c r="A3" s="17" t="s">
        <v>33</v>
      </c>
      <c r="B3" s="23"/>
      <c r="C3" s="51" t="s">
        <v>75</v>
      </c>
      <c r="D3" s="52"/>
      <c r="E3" s="49"/>
      <c r="F3" s="49"/>
      <c r="K3" s="4"/>
      <c r="M3" s="17"/>
      <c r="N3" s="17"/>
    </row>
    <row r="4" spans="1:14" x14ac:dyDescent="0.25">
      <c r="A4" s="17"/>
      <c r="B4" s="48"/>
      <c r="C4" s="51"/>
      <c r="D4" s="51"/>
      <c r="E4" s="49"/>
      <c r="F4" s="49"/>
    </row>
    <row r="5" spans="1:14" x14ac:dyDescent="0.25">
      <c r="C5" s="53"/>
      <c r="D5" s="53"/>
    </row>
    <row r="6" spans="1:14" x14ac:dyDescent="0.25">
      <c r="A6" s="17" t="s">
        <v>37</v>
      </c>
      <c r="C6" s="51" t="s">
        <v>34</v>
      </c>
      <c r="D6" s="53"/>
    </row>
    <row r="7" spans="1:14" x14ac:dyDescent="0.25">
      <c r="A7" s="17" t="s">
        <v>38</v>
      </c>
      <c r="C7" s="54" t="s">
        <v>98</v>
      </c>
      <c r="D7" s="55">
        <v>0.2</v>
      </c>
      <c r="J7" s="17"/>
    </row>
    <row r="8" spans="1:14" x14ac:dyDescent="0.25">
      <c r="C8" s="56" t="s">
        <v>99</v>
      </c>
      <c r="D8" s="55">
        <v>0.4</v>
      </c>
    </row>
    <row r="9" spans="1:14" ht="19.5" x14ac:dyDescent="0.3">
      <c r="A9" s="1"/>
      <c r="B9" s="13"/>
      <c r="C9" s="54" t="s">
        <v>103</v>
      </c>
      <c r="D9" s="57">
        <v>0.6</v>
      </c>
      <c r="E9" s="12"/>
      <c r="F9" s="12"/>
      <c r="G9" s="12"/>
      <c r="H9" s="12"/>
    </row>
    <row r="10" spans="1:14" ht="19.5" x14ac:dyDescent="0.3">
      <c r="A10" s="2"/>
      <c r="B10" s="13"/>
      <c r="C10" s="51" t="s">
        <v>33</v>
      </c>
      <c r="D10" s="55"/>
      <c r="E10" s="12"/>
      <c r="F10" s="12"/>
      <c r="G10" s="12"/>
      <c r="H10" s="12"/>
    </row>
    <row r="11" spans="1:14" ht="19.5" x14ac:dyDescent="0.3">
      <c r="A11" s="2"/>
      <c r="B11" s="50"/>
      <c r="C11" s="54" t="s">
        <v>98</v>
      </c>
      <c r="D11" s="55">
        <v>0.3</v>
      </c>
      <c r="E11" s="12"/>
      <c r="F11" s="12"/>
      <c r="G11" s="12"/>
      <c r="H11" s="12"/>
    </row>
    <row r="12" spans="1:14" ht="19.5" x14ac:dyDescent="0.3">
      <c r="A12" s="2"/>
      <c r="B12" s="50"/>
      <c r="C12" s="56" t="s">
        <v>99</v>
      </c>
      <c r="D12" s="55">
        <v>0.5</v>
      </c>
      <c r="E12" s="12"/>
      <c r="F12" s="12"/>
      <c r="G12" s="12"/>
      <c r="H12" s="12"/>
    </row>
    <row r="13" spans="1:14" ht="19.5" x14ac:dyDescent="0.3">
      <c r="A13" s="2"/>
      <c r="B13" s="46"/>
      <c r="C13" s="54" t="s">
        <v>103</v>
      </c>
      <c r="D13" s="57">
        <v>0.7</v>
      </c>
    </row>
    <row r="14" spans="1:14" ht="77.45" customHeight="1" x14ac:dyDescent="0.3">
      <c r="A14" s="2"/>
      <c r="B14" s="18"/>
      <c r="C14" s="19"/>
      <c r="D14" s="18"/>
      <c r="E14" s="18"/>
      <c r="F14" s="18"/>
      <c r="G14" s="18"/>
      <c r="H14" s="18"/>
      <c r="I14" s="18"/>
    </row>
    <row r="15" spans="1:14" ht="77.45" customHeight="1" x14ac:dyDescent="0.3">
      <c r="A15" s="2"/>
      <c r="B15" s="19"/>
      <c r="C15" s="20"/>
      <c r="D15" s="18"/>
      <c r="E15" s="18"/>
      <c r="F15" s="18"/>
      <c r="G15" s="18"/>
      <c r="H15" s="18"/>
      <c r="I15" s="18"/>
    </row>
    <row r="16" spans="1:14" ht="77.45" customHeight="1" x14ac:dyDescent="0.3">
      <c r="A16" s="2"/>
      <c r="B16" s="243"/>
      <c r="C16" s="243"/>
      <c r="D16" s="18"/>
      <c r="E16" s="18"/>
      <c r="F16" s="18"/>
      <c r="G16" s="18"/>
      <c r="H16" s="18"/>
      <c r="I16" s="18"/>
    </row>
    <row r="17" spans="1:9" ht="77.45" customHeight="1" x14ac:dyDescent="0.3">
      <c r="A17" s="2"/>
      <c r="B17" s="244"/>
      <c r="C17" s="245"/>
      <c r="D17" s="18"/>
      <c r="E17" s="18"/>
      <c r="F17" s="18"/>
      <c r="G17" s="18"/>
      <c r="H17" s="18"/>
      <c r="I17" s="18"/>
    </row>
    <row r="18" spans="1:9" ht="77.45" customHeight="1" x14ac:dyDescent="0.3">
      <c r="A18" s="2"/>
      <c r="B18" s="241"/>
      <c r="C18" s="242"/>
      <c r="D18" s="18"/>
      <c r="E18" s="18"/>
      <c r="F18" s="18"/>
      <c r="G18" s="18"/>
      <c r="H18" s="18"/>
      <c r="I18" s="18"/>
    </row>
    <row r="19" spans="1:9" ht="77.45" customHeight="1" x14ac:dyDescent="0.3">
      <c r="A19" s="2"/>
      <c r="B19" s="21"/>
      <c r="C19" s="21"/>
      <c r="D19" s="18"/>
      <c r="E19" s="18"/>
      <c r="F19" s="18"/>
      <c r="G19" s="18"/>
      <c r="H19" s="18"/>
      <c r="I19" s="18"/>
    </row>
    <row r="20" spans="1:9" ht="77.45" customHeight="1" x14ac:dyDescent="0.3">
      <c r="A20" s="2"/>
      <c r="B20" s="21"/>
      <c r="C20" s="22" t="str">
        <f>IF(ABS(('Business Bk Stmt Calculator'!T9-'Business Bk Stmt Calculator'!T7)/'Business Bk Stmt Calculator'!T7)&gt;=10%,"N/A",MIN('Business Bk Stmt Calculator'!L6,IF('Business Bk Stmt Calculator'!T9&lt;'Business Bk Stmt Calculator'!T7,'Business Bk Stmt Calculator'!T9*(1-'Business Bk Stmt Calculator'!T11),'Business Bk Stmt Calculator'!T7*(1-'Business Bk Stmt Calculator'!T11))))</f>
        <v>N/A</v>
      </c>
      <c r="D20" s="18"/>
      <c r="E20" s="18"/>
      <c r="F20" s="18"/>
      <c r="G20" s="18"/>
      <c r="H20" s="18"/>
      <c r="I20" s="18"/>
    </row>
    <row r="21" spans="1:9" ht="77.45" customHeight="1" x14ac:dyDescent="0.3">
      <c r="A21" s="2"/>
      <c r="B21" s="21"/>
      <c r="C21" s="21"/>
      <c r="D21" s="18"/>
      <c r="E21" s="18"/>
      <c r="F21" s="18"/>
      <c r="G21" s="18"/>
      <c r="H21" s="18"/>
      <c r="I21" s="18"/>
    </row>
    <row r="22" spans="1:9" x14ac:dyDescent="0.25"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B30" s="18"/>
      <c r="C30" s="18"/>
      <c r="D30" s="18"/>
      <c r="E30" s="18"/>
      <c r="F30" s="18"/>
      <c r="G30" s="18"/>
      <c r="H30" s="18"/>
      <c r="I30" s="18"/>
    </row>
    <row r="31" spans="1:9" x14ac:dyDescent="0.25"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B32" s="18"/>
      <c r="C32" s="18"/>
      <c r="D32" s="18"/>
      <c r="E32" s="18"/>
      <c r="F32" s="18"/>
      <c r="G32" s="18"/>
      <c r="H32" s="18"/>
      <c r="I32" s="18"/>
    </row>
    <row r="33" spans="2:9" x14ac:dyDescent="0.25">
      <c r="B33" s="18"/>
      <c r="C33" s="18"/>
      <c r="D33" s="18"/>
      <c r="E33" s="18"/>
      <c r="F33" s="18"/>
      <c r="G33" s="18"/>
      <c r="H33" s="18"/>
      <c r="I33" s="18"/>
    </row>
    <row r="34" spans="2:9" x14ac:dyDescent="0.25">
      <c r="B34" s="18"/>
      <c r="C34" s="18"/>
      <c r="D34" s="18"/>
      <c r="E34" s="18"/>
      <c r="F34" s="18"/>
      <c r="G34" s="18"/>
      <c r="H34" s="18"/>
      <c r="I34" s="18"/>
    </row>
    <row r="35" spans="2:9" x14ac:dyDescent="0.25">
      <c r="B35" s="18"/>
      <c r="C35" s="18"/>
      <c r="D35" s="18"/>
      <c r="E35" s="18"/>
      <c r="F35" s="18"/>
      <c r="G35" s="18"/>
      <c r="H35" s="18"/>
      <c r="I35" s="18"/>
    </row>
    <row r="36" spans="2:9" x14ac:dyDescent="0.25">
      <c r="B36" s="18"/>
      <c r="C36" s="18"/>
      <c r="D36" s="18"/>
      <c r="E36" s="18"/>
      <c r="F36" s="18"/>
      <c r="G36" s="18"/>
      <c r="H36" s="18"/>
      <c r="I36" s="18"/>
    </row>
    <row r="37" spans="2:9" x14ac:dyDescent="0.25">
      <c r="B37" s="18"/>
      <c r="C37" s="18"/>
      <c r="D37" s="18"/>
      <c r="E37" s="18"/>
      <c r="F37" s="18"/>
      <c r="G37" s="18"/>
      <c r="H37" s="18"/>
      <c r="I37" s="18"/>
    </row>
    <row r="38" spans="2:9" x14ac:dyDescent="0.25">
      <c r="B38" s="18"/>
      <c r="C38" s="18"/>
      <c r="D38" s="18"/>
      <c r="E38" s="18"/>
      <c r="F38" s="18"/>
      <c r="G38" s="18"/>
      <c r="H38" s="18"/>
      <c r="I38" s="18"/>
    </row>
    <row r="39" spans="2:9" x14ac:dyDescent="0.25">
      <c r="B39" s="18"/>
      <c r="C39" s="18"/>
      <c r="D39" s="18"/>
      <c r="E39" s="18"/>
      <c r="F39" s="18"/>
      <c r="G39" s="18"/>
      <c r="H39" s="18"/>
      <c r="I39" s="18"/>
    </row>
    <row r="40" spans="2:9" x14ac:dyDescent="0.25">
      <c r="B40" s="18"/>
      <c r="C40" s="18"/>
      <c r="D40" s="18"/>
      <c r="E40" s="18"/>
      <c r="F40" s="18"/>
      <c r="G40" s="18"/>
      <c r="H40" s="18"/>
      <c r="I40" s="18"/>
    </row>
    <row r="41" spans="2:9" x14ac:dyDescent="0.25">
      <c r="B41" s="18"/>
      <c r="C41" s="18"/>
      <c r="D41" s="18"/>
      <c r="E41" s="18"/>
      <c r="F41" s="18"/>
      <c r="G41" s="18"/>
      <c r="H41" s="18"/>
      <c r="I41" s="18"/>
    </row>
    <row r="42" spans="2:9" x14ac:dyDescent="0.25">
      <c r="B42" s="18"/>
      <c r="C42" s="18"/>
      <c r="D42" s="18"/>
      <c r="E42" s="18"/>
      <c r="F42" s="18"/>
      <c r="G42" s="18"/>
      <c r="H42" s="18"/>
      <c r="I42" s="18"/>
    </row>
    <row r="43" spans="2:9" x14ac:dyDescent="0.25">
      <c r="B43" s="18"/>
      <c r="C43" s="18"/>
      <c r="D43" s="18"/>
      <c r="E43" s="18"/>
      <c r="F43" s="18"/>
      <c r="G43" s="18"/>
      <c r="H43" s="18"/>
      <c r="I43" s="18"/>
    </row>
    <row r="44" spans="2:9" x14ac:dyDescent="0.25">
      <c r="B44" s="18"/>
      <c r="C44" s="18"/>
      <c r="D44" s="18"/>
      <c r="E44" s="18"/>
      <c r="F44" s="18"/>
      <c r="G44" s="18"/>
      <c r="H44" s="18"/>
      <c r="I44" s="18"/>
    </row>
    <row r="45" spans="2:9" x14ac:dyDescent="0.25">
      <c r="B45" s="18"/>
      <c r="C45" s="18"/>
      <c r="D45" s="18"/>
      <c r="E45" s="18"/>
      <c r="F45" s="18"/>
      <c r="G45" s="18"/>
      <c r="H45" s="18"/>
      <c r="I45" s="18"/>
    </row>
    <row r="46" spans="2:9" x14ac:dyDescent="0.25">
      <c r="B46" s="18"/>
      <c r="C46" s="18"/>
      <c r="D46" s="18"/>
      <c r="E46" s="18"/>
      <c r="F46" s="18"/>
      <c r="G46" s="18"/>
      <c r="H46" s="18"/>
      <c r="I46" s="18"/>
    </row>
    <row r="47" spans="2:9" x14ac:dyDescent="0.25">
      <c r="B47" s="18"/>
      <c r="C47" s="18"/>
      <c r="D47" s="18"/>
      <c r="E47" s="18"/>
      <c r="F47" s="18"/>
      <c r="G47" s="18"/>
      <c r="H47" s="18"/>
      <c r="I47" s="18"/>
    </row>
    <row r="48" spans="2:9" x14ac:dyDescent="0.25">
      <c r="B48" s="18"/>
      <c r="C48" s="18"/>
      <c r="D48" s="18"/>
      <c r="E48" s="18"/>
      <c r="F48" s="18"/>
      <c r="G48" s="18"/>
      <c r="H48" s="18"/>
      <c r="I48" s="18"/>
    </row>
    <row r="49" spans="2:9" x14ac:dyDescent="0.25">
      <c r="B49" s="18"/>
      <c r="C49" s="18"/>
      <c r="D49" s="18"/>
      <c r="E49" s="18"/>
      <c r="F49" s="18"/>
      <c r="G49" s="18"/>
      <c r="H49" s="18"/>
      <c r="I49" s="18"/>
    </row>
    <row r="50" spans="2:9" x14ac:dyDescent="0.25">
      <c r="B50" s="18"/>
      <c r="C50" s="18"/>
      <c r="D50" s="18"/>
      <c r="E50" s="18"/>
      <c r="F50" s="18"/>
      <c r="G50" s="18"/>
      <c r="H50" s="18"/>
      <c r="I50" s="18"/>
    </row>
    <row r="51" spans="2:9" x14ac:dyDescent="0.25">
      <c r="B51" s="18"/>
      <c r="C51" s="18"/>
      <c r="D51" s="18"/>
      <c r="E51" s="18"/>
      <c r="F51" s="18"/>
      <c r="G51" s="18"/>
      <c r="H51" s="18"/>
      <c r="I51" s="18"/>
    </row>
    <row r="52" spans="2:9" x14ac:dyDescent="0.25">
      <c r="B52" s="18"/>
      <c r="C52" s="18"/>
      <c r="D52" s="18"/>
      <c r="E52" s="18"/>
      <c r="F52" s="18"/>
      <c r="G52" s="18"/>
      <c r="H52" s="18"/>
      <c r="I52" s="18"/>
    </row>
    <row r="53" spans="2:9" x14ac:dyDescent="0.25">
      <c r="B53" s="18"/>
      <c r="C53" s="18"/>
      <c r="D53" s="18"/>
      <c r="E53" s="18"/>
      <c r="F53" s="18"/>
      <c r="G53" s="18"/>
      <c r="H53" s="18"/>
      <c r="I53" s="18"/>
    </row>
    <row r="54" spans="2:9" x14ac:dyDescent="0.25">
      <c r="B54" s="18"/>
      <c r="C54" s="18"/>
      <c r="D54" s="18"/>
      <c r="E54" s="18"/>
      <c r="F54" s="18"/>
      <c r="G54" s="18"/>
      <c r="H54" s="18"/>
      <c r="I54" s="18"/>
    </row>
    <row r="55" spans="2:9" x14ac:dyDescent="0.25">
      <c r="B55" s="18"/>
      <c r="C55" s="18"/>
      <c r="D55" s="18"/>
      <c r="E55" s="18"/>
      <c r="F55" s="18"/>
      <c r="G55" s="18"/>
      <c r="H55" s="18"/>
      <c r="I55" s="18"/>
    </row>
    <row r="56" spans="2:9" x14ac:dyDescent="0.25">
      <c r="B56" s="18"/>
      <c r="C56" s="18"/>
      <c r="D56" s="18"/>
      <c r="E56" s="18"/>
      <c r="F56" s="18"/>
      <c r="G56" s="18"/>
      <c r="H56" s="18"/>
      <c r="I56" s="18"/>
    </row>
    <row r="57" spans="2:9" x14ac:dyDescent="0.25">
      <c r="B57" s="18"/>
      <c r="C57" s="18"/>
      <c r="D57" s="18"/>
      <c r="E57" s="18"/>
      <c r="F57" s="18"/>
      <c r="G57" s="18"/>
      <c r="H57" s="18"/>
      <c r="I57" s="18"/>
    </row>
    <row r="58" spans="2:9" x14ac:dyDescent="0.25">
      <c r="B58" s="18"/>
      <c r="C58" s="18"/>
      <c r="D58" s="18"/>
      <c r="E58" s="18"/>
      <c r="F58" s="18"/>
      <c r="G58" s="18"/>
      <c r="H58" s="18"/>
      <c r="I58" s="18"/>
    </row>
    <row r="59" spans="2:9" x14ac:dyDescent="0.25">
      <c r="B59" s="18"/>
      <c r="C59" s="18"/>
      <c r="D59" s="18"/>
      <c r="E59" s="18"/>
      <c r="F59" s="18"/>
      <c r="G59" s="18"/>
      <c r="H59" s="18"/>
      <c r="I59" s="18"/>
    </row>
    <row r="60" spans="2:9" x14ac:dyDescent="0.25">
      <c r="B60" s="18"/>
      <c r="C60" s="18"/>
      <c r="D60" s="18"/>
      <c r="E60" s="18"/>
      <c r="F60" s="18"/>
      <c r="G60" s="18"/>
      <c r="H60" s="18"/>
      <c r="I60" s="18"/>
    </row>
    <row r="61" spans="2:9" x14ac:dyDescent="0.25">
      <c r="B61" s="18"/>
      <c r="C61" s="18"/>
      <c r="D61" s="18"/>
      <c r="E61" s="18"/>
      <c r="F61" s="18"/>
      <c r="G61" s="18"/>
      <c r="H61" s="18"/>
      <c r="I61" s="18"/>
    </row>
    <row r="62" spans="2:9" x14ac:dyDescent="0.25">
      <c r="B62" s="18"/>
      <c r="C62" s="18"/>
      <c r="D62" s="18"/>
      <c r="E62" s="18"/>
      <c r="F62" s="18"/>
      <c r="G62" s="18"/>
      <c r="H62" s="18"/>
      <c r="I62" s="18"/>
    </row>
    <row r="63" spans="2:9" x14ac:dyDescent="0.25">
      <c r="B63" s="18"/>
      <c r="C63" s="18"/>
      <c r="D63" s="18"/>
      <c r="E63" s="18"/>
      <c r="F63" s="18"/>
      <c r="G63" s="18"/>
      <c r="H63" s="18"/>
      <c r="I63" s="18"/>
    </row>
    <row r="64" spans="2:9" x14ac:dyDescent="0.25">
      <c r="B64" s="18"/>
      <c r="C64" s="18"/>
      <c r="D64" s="18"/>
      <c r="E64" s="18"/>
      <c r="F64" s="18"/>
      <c r="G64" s="18"/>
      <c r="H64" s="18"/>
      <c r="I64" s="18"/>
    </row>
    <row r="65" spans="2:9" x14ac:dyDescent="0.25">
      <c r="B65" s="18"/>
      <c r="C65" s="18"/>
      <c r="D65" s="18"/>
      <c r="E65" s="18"/>
      <c r="F65" s="18"/>
      <c r="G65" s="18"/>
      <c r="H65" s="18"/>
      <c r="I65" s="18"/>
    </row>
    <row r="66" spans="2:9" x14ac:dyDescent="0.25">
      <c r="B66" s="18"/>
      <c r="C66" s="18"/>
      <c r="D66" s="18"/>
      <c r="E66" s="18"/>
      <c r="F66" s="18"/>
      <c r="G66" s="18"/>
      <c r="H66" s="18"/>
      <c r="I66" s="18"/>
    </row>
    <row r="67" spans="2:9" x14ac:dyDescent="0.25">
      <c r="B67" s="18"/>
      <c r="C67" s="18"/>
      <c r="D67" s="18"/>
      <c r="E67" s="18"/>
      <c r="F67" s="18"/>
      <c r="G67" s="18"/>
      <c r="H67" s="18"/>
      <c r="I67" s="18"/>
    </row>
    <row r="68" spans="2:9" x14ac:dyDescent="0.25">
      <c r="B68" s="18"/>
      <c r="C68" s="18"/>
      <c r="D68" s="18"/>
      <c r="E68" s="18"/>
      <c r="F68" s="18"/>
      <c r="G68" s="18"/>
      <c r="H68" s="18"/>
      <c r="I68" s="18"/>
    </row>
    <row r="69" spans="2:9" x14ac:dyDescent="0.25">
      <c r="B69" s="18"/>
      <c r="C69" s="18"/>
      <c r="D69" s="18"/>
      <c r="E69" s="18"/>
      <c r="F69" s="18"/>
      <c r="G69" s="18"/>
      <c r="H69" s="18"/>
      <c r="I69" s="18"/>
    </row>
    <row r="70" spans="2:9" x14ac:dyDescent="0.25">
      <c r="B70" s="18"/>
      <c r="C70" s="18"/>
      <c r="D70" s="18"/>
      <c r="E70" s="18"/>
      <c r="F70" s="18"/>
      <c r="G70" s="18"/>
      <c r="H70" s="18"/>
      <c r="I70" s="18"/>
    </row>
    <row r="71" spans="2:9" x14ac:dyDescent="0.25">
      <c r="B71" s="18"/>
      <c r="C71" s="18"/>
      <c r="D71" s="18"/>
      <c r="E71" s="18"/>
      <c r="F71" s="18"/>
      <c r="G71" s="18"/>
      <c r="H71" s="18"/>
      <c r="I71" s="18"/>
    </row>
    <row r="72" spans="2:9" x14ac:dyDescent="0.25">
      <c r="B72" s="18"/>
      <c r="C72" s="18"/>
      <c r="D72" s="18"/>
      <c r="E72" s="18"/>
      <c r="F72" s="18"/>
      <c r="G72" s="18"/>
      <c r="H72" s="18"/>
      <c r="I72" s="18"/>
    </row>
  </sheetData>
  <sortState xmlns:xlrd2="http://schemas.microsoft.com/office/spreadsheetml/2017/richdata2" ref="C7:D9">
    <sortCondition ref="D7:D9"/>
  </sortState>
  <mergeCells count="3">
    <mergeCell ref="B18:C18"/>
    <mergeCell ref="B16:C16"/>
    <mergeCell ref="B17:C17"/>
  </mergeCells>
  <conditionalFormatting sqref="B17:C17">
    <cfRule type="cellIs" dxfId="7" priority="1" operator="equal">
      <formula>"NO"</formula>
    </cfRule>
    <cfRule type="cellIs" dxfId="6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1519-2A55-40F1-984F-7F58A2F42A7B}">
  <sheetPr codeName="Sheet4"/>
  <dimension ref="A1:G20"/>
  <sheetViews>
    <sheetView workbookViewId="0">
      <selection activeCell="C9" sqref="C9"/>
    </sheetView>
  </sheetViews>
  <sheetFormatPr defaultColWidth="9.140625" defaultRowHeight="15" x14ac:dyDescent="0.25"/>
  <cols>
    <col min="1" max="1" width="40" style="23" customWidth="1"/>
    <col min="2" max="2" width="41.28515625" style="23" bestFit="1" customWidth="1"/>
    <col min="3" max="3" width="21.140625" style="23" bestFit="1" customWidth="1"/>
    <col min="4" max="4" width="18.5703125" style="23" bestFit="1" customWidth="1"/>
    <col min="5" max="6" width="55.5703125" style="23" bestFit="1" customWidth="1"/>
    <col min="7" max="7" width="14.28515625" style="23" bestFit="1" customWidth="1"/>
    <col min="8" max="16384" width="9.140625" style="23"/>
  </cols>
  <sheetData>
    <row r="1" spans="1:7" x14ac:dyDescent="0.25">
      <c r="B1" s="23" t="s">
        <v>44</v>
      </c>
      <c r="C1" s="23">
        <f>IF('Business Bk Stmt Calculator'!H6=24,COUNTIF('Business Bk Stmt Calculator'!B19:B42,"&gt;3/31/2020"),COUNTIF('Business Bk Stmt Calculator'!B19:B30,"&gt;3/31/2020"))</f>
        <v>12</v>
      </c>
      <c r="F1" s="23" t="s">
        <v>45</v>
      </c>
      <c r="G1" s="23">
        <f>IF('Business Bk Stmt Calculator'!H6=24,COUNTIF('Business Bk Stmt Calculator'!B19:B42,"&lt;4/1/2020"),COUNTIF('Business Bk Stmt Calculator'!B19:B30,"&lt;4/1/2020"))</f>
        <v>0</v>
      </c>
    </row>
    <row r="3" spans="1:7" x14ac:dyDescent="0.25">
      <c r="B3" s="23" t="s">
        <v>46</v>
      </c>
      <c r="C3" s="24">
        <f>IF('Business Bk Stmt Calculator'!H6=24,SUMIF('Business Bk Stmt Calculator'!B19:B42,"&gt;3/31/2020",'Business Bk Stmt Calculator'!T19:T42),SUMIF('Business Bk Stmt Calculator'!B19:B30,"&gt;3/31/2020",'Business Bk Stmt Calculator'!T19:T30))</f>
        <v>99420</v>
      </c>
      <c r="F3" s="23" t="s">
        <v>47</v>
      </c>
      <c r="G3" s="24">
        <f>IF('Business Bk Stmt Calculator'!H6=24,SUMIF('Business Bk Stmt Calculator'!B19:B42,"&lt;4/1/2020",'Business Bk Stmt Calculator'!T19:T42),SUMIF('Business Bk Stmt Calculator'!B19:B30,"&lt;4/1/2020",'Business Bk Stmt Calculator'!T19:T30))</f>
        <v>0</v>
      </c>
    </row>
    <row r="6" spans="1:7" x14ac:dyDescent="0.25">
      <c r="B6" s="23" t="s">
        <v>48</v>
      </c>
      <c r="C6" s="25">
        <f>C3/C1</f>
        <v>8285</v>
      </c>
      <c r="F6" s="23" t="s">
        <v>49</v>
      </c>
      <c r="G6" s="25" t="e">
        <f>G3/G1</f>
        <v>#DIV/0!</v>
      </c>
    </row>
    <row r="8" spans="1:7" x14ac:dyDescent="0.25">
      <c r="B8" s="26" t="s">
        <v>50</v>
      </c>
      <c r="C8" s="27" t="e">
        <f>(C6-G6)/G6</f>
        <v>#DIV/0!</v>
      </c>
      <c r="D8" s="34" t="str">
        <f>IFERROR(IF($E$8&lt;=5%,0,IF(AND($E$8&lt;=10%,$E$8&gt;5%),5%,IF(AND($E$8&lt;=20%,$E$8&gt;10%),10%,IF(AND($E$8&lt;=30%,$E$8&gt;20%),15%,IF(AND($E$8&lt;=40%,$E$8&gt;30%),20%,IF($E$8&gt;40%,"DNQ")))))),"")</f>
        <v/>
      </c>
      <c r="E8" s="35" t="e">
        <f>C8*-1</f>
        <v>#DIV/0!</v>
      </c>
    </row>
    <row r="9" spans="1:7" x14ac:dyDescent="0.25">
      <c r="C9" s="36" t="s">
        <v>76</v>
      </c>
      <c r="D9" s="34">
        <f>IFERROR(IF(D8=5%,5%,IF(D8=10%,10%,IF(D8=15%,10%,IF(D8=20%,"Case by Case",IF(D8="DNQ","DNQ",0))))),"")</f>
        <v>0</v>
      </c>
    </row>
    <row r="10" spans="1:7" x14ac:dyDescent="0.25">
      <c r="D10" s="34"/>
    </row>
    <row r="12" spans="1:7" x14ac:dyDescent="0.25">
      <c r="B12" s="26" t="s">
        <v>51</v>
      </c>
    </row>
    <row r="14" spans="1:7" ht="15.75" thickBot="1" x14ac:dyDescent="0.3">
      <c r="A14" s="23" t="s">
        <v>52</v>
      </c>
      <c r="B14" s="28" t="s">
        <v>53</v>
      </c>
      <c r="C14" s="28" t="s">
        <v>54</v>
      </c>
      <c r="D14" s="28" t="s">
        <v>55</v>
      </c>
      <c r="E14" s="28" t="s">
        <v>56</v>
      </c>
      <c r="F14" s="28" t="s">
        <v>57</v>
      </c>
    </row>
    <row r="15" spans="1:7" ht="15.75" thickBot="1" x14ac:dyDescent="0.3">
      <c r="A15" s="33" t="e">
        <f>IF(AND($C$8&lt;0,$C$8&gt;=-0.05),"This Row May Apply"," ")</f>
        <v>#DIV/0!</v>
      </c>
      <c r="B15" s="29" t="s">
        <v>58</v>
      </c>
      <c r="C15" s="30" t="s">
        <v>59</v>
      </c>
      <c r="D15" s="30" t="s">
        <v>59</v>
      </c>
      <c r="E15" s="30" t="s">
        <v>59</v>
      </c>
      <c r="F15" s="31" t="s">
        <v>60</v>
      </c>
    </row>
    <row r="16" spans="1:7" ht="15.75" thickBot="1" x14ac:dyDescent="0.3">
      <c r="A16" s="33" t="e">
        <f>IF(AND($C$8&lt;-0.05,$C$8&gt;=-0.1),"This Row May Apply"," ")</f>
        <v>#DIV/0!</v>
      </c>
      <c r="B16" s="29" t="s">
        <v>61</v>
      </c>
      <c r="C16" s="32">
        <v>0.05</v>
      </c>
      <c r="D16" s="30" t="s">
        <v>62</v>
      </c>
      <c r="E16" s="30" t="s">
        <v>63</v>
      </c>
      <c r="F16" s="31" t="s">
        <v>64</v>
      </c>
    </row>
    <row r="17" spans="1:6" ht="15.75" thickBot="1" x14ac:dyDescent="0.3">
      <c r="A17" s="33" t="e">
        <f>IF(AND($C$8&lt;-0.1,$C$8&gt;=-0.2),"This Row May Apply"," ")</f>
        <v>#DIV/0!</v>
      </c>
      <c r="B17" s="29" t="s">
        <v>65</v>
      </c>
      <c r="C17" s="32">
        <v>0.1</v>
      </c>
      <c r="D17" s="30" t="s">
        <v>66</v>
      </c>
      <c r="E17" s="30" t="s">
        <v>67</v>
      </c>
      <c r="F17" s="31" t="s">
        <v>64</v>
      </c>
    </row>
    <row r="18" spans="1:6" ht="15.75" thickBot="1" x14ac:dyDescent="0.3">
      <c r="A18" s="33" t="e">
        <f>IF(AND($C$8&lt;-0.2,$C$8&gt;=-0.3),"This Row May Apply"," ")</f>
        <v>#DIV/0!</v>
      </c>
      <c r="B18" s="29" t="s">
        <v>68</v>
      </c>
      <c r="C18" s="32">
        <v>0.15</v>
      </c>
      <c r="D18" s="30" t="s">
        <v>66</v>
      </c>
      <c r="E18" s="30" t="s">
        <v>69</v>
      </c>
      <c r="F18" s="31" t="s">
        <v>70</v>
      </c>
    </row>
    <row r="19" spans="1:6" ht="15.75" thickBot="1" x14ac:dyDescent="0.3">
      <c r="A19" s="33" t="e">
        <f>IF(AND($C$8&lt;-0.3,$C$8&gt;=-0.4),"This Row May Apply"," ")</f>
        <v>#DIV/0!</v>
      </c>
      <c r="B19" s="29" t="s">
        <v>71</v>
      </c>
      <c r="C19" s="32">
        <v>0.2</v>
      </c>
      <c r="D19" s="30" t="s">
        <v>72</v>
      </c>
      <c r="E19" s="30" t="s">
        <v>72</v>
      </c>
      <c r="F19" s="31" t="s">
        <v>70</v>
      </c>
    </row>
    <row r="20" spans="1:6" ht="15.75" thickBot="1" x14ac:dyDescent="0.3">
      <c r="A20" s="33" t="e">
        <f>IF(C8&lt;-0.400000001,"These Restrictions May Apply"," ")</f>
        <v>#DIV/0!</v>
      </c>
      <c r="B20" s="29" t="s">
        <v>73</v>
      </c>
      <c r="C20" s="30" t="s">
        <v>74</v>
      </c>
      <c r="D20" s="30" t="s">
        <v>74</v>
      </c>
      <c r="E20" s="30" t="s">
        <v>74</v>
      </c>
      <c r="F20" s="31" t="s">
        <v>74</v>
      </c>
    </row>
  </sheetData>
  <conditionalFormatting sqref="B15:F15">
    <cfRule type="expression" dxfId="5" priority="6">
      <formula>"if(and($B$12&lt;=-.05,$B$12&gt;-.1)"</formula>
    </cfRule>
  </conditionalFormatting>
  <conditionalFormatting sqref="B15">
    <cfRule type="expression" dxfId="4" priority="4">
      <formula>"if($B$12&lt;0)"</formula>
    </cfRule>
    <cfRule type="expression" dxfId="3" priority="5">
      <formula>"if($B$12&lt;-.05&gt;=-.1)"</formula>
    </cfRule>
  </conditionalFormatting>
  <conditionalFormatting sqref="B15:F15">
    <cfRule type="expression" dxfId="2" priority="3">
      <formula>"if($B$12&lt;0,"</formula>
    </cfRule>
  </conditionalFormatting>
  <conditionalFormatting sqref="C15">
    <cfRule type="expression" dxfId="1" priority="2">
      <formula>"if($B$12&gt;=.05)"</formula>
    </cfRule>
  </conditionalFormatting>
  <conditionalFormatting sqref="B20:F20">
    <cfRule type="expression" dxfId="0" priority="1">
      <formula>IF($C$8,"&lt;.4")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3BC0-1D71-42FA-A855-3E49D307EFB4}">
  <sheetPr codeName="Sheet6"/>
  <dimension ref="A1:P24"/>
  <sheetViews>
    <sheetView workbookViewId="0">
      <selection sqref="A1:A12"/>
    </sheetView>
  </sheetViews>
  <sheetFormatPr defaultRowHeight="15" x14ac:dyDescent="0.25"/>
  <cols>
    <col min="2" max="2" width="14.42578125" customWidth="1"/>
  </cols>
  <sheetData>
    <row r="1" spans="1:16" x14ac:dyDescent="0.25">
      <c r="A1">
        <v>1</v>
      </c>
    </row>
    <row r="2" spans="1:16" x14ac:dyDescent="0.25">
      <c r="A2">
        <v>2</v>
      </c>
    </row>
    <row r="3" spans="1:16" x14ac:dyDescent="0.25">
      <c r="A3">
        <v>3</v>
      </c>
    </row>
    <row r="4" spans="1:16" x14ac:dyDescent="0.25">
      <c r="A4">
        <v>4</v>
      </c>
    </row>
    <row r="5" spans="1:16" x14ac:dyDescent="0.25">
      <c r="A5">
        <v>5</v>
      </c>
    </row>
    <row r="6" spans="1:16" x14ac:dyDescent="0.25">
      <c r="A6">
        <v>6</v>
      </c>
    </row>
    <row r="7" spans="1:16" x14ac:dyDescent="0.25">
      <c r="A7">
        <v>7</v>
      </c>
    </row>
    <row r="8" spans="1:16" x14ac:dyDescent="0.25">
      <c r="A8">
        <v>8</v>
      </c>
    </row>
    <row r="9" spans="1:16" x14ac:dyDescent="0.25">
      <c r="A9">
        <v>9</v>
      </c>
    </row>
    <row r="10" spans="1:16" x14ac:dyDescent="0.25">
      <c r="A10">
        <v>10</v>
      </c>
      <c r="H10">
        <v>-11507.358666666667</v>
      </c>
      <c r="M10">
        <f>'Business Bk Stmt Calculator'!T7</f>
        <v>8285</v>
      </c>
      <c r="N10" s="4">
        <f>M10</f>
        <v>8285</v>
      </c>
      <c r="P10">
        <v>100</v>
      </c>
    </row>
    <row r="11" spans="1:16" x14ac:dyDescent="0.25">
      <c r="A11">
        <v>11</v>
      </c>
      <c r="K11">
        <f>('Business Bk Stmt Calculator'!T7*'Business Bk Stmt Calculator'!T11)*'Business Bk Stmt Calculator'!J13</f>
        <v>8751756.1875</v>
      </c>
      <c r="M11">
        <f>M10*(1-'Business Bk Stmt Calculator'!T11)</f>
        <v>-58336756.25</v>
      </c>
      <c r="N11" s="4">
        <f>N10*0.45</f>
        <v>3728.25</v>
      </c>
      <c r="P11">
        <f>P10-55</f>
        <v>45</v>
      </c>
    </row>
    <row r="12" spans="1:16" x14ac:dyDescent="0.25">
      <c r="A12">
        <v>12</v>
      </c>
      <c r="H12">
        <v>11507.358666666667</v>
      </c>
      <c r="M12">
        <f>M11*'Business Bk Stmt Calculator'!T14</f>
        <v>0</v>
      </c>
      <c r="N12" s="4">
        <f>N11*0.49</f>
        <v>1826.8425</v>
      </c>
    </row>
    <row r="13" spans="1:16" x14ac:dyDescent="0.25">
      <c r="A13">
        <v>13</v>
      </c>
    </row>
    <row r="14" spans="1:16" x14ac:dyDescent="0.25">
      <c r="A14">
        <v>14</v>
      </c>
    </row>
    <row r="15" spans="1:16" x14ac:dyDescent="0.25">
      <c r="A15">
        <v>15</v>
      </c>
    </row>
    <row r="16" spans="1:16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</sheetData>
  <sortState xmlns:xlrd2="http://schemas.microsoft.com/office/spreadsheetml/2017/richdata2" ref="A1:A12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51422F34A5546BE06B1F69C19D441" ma:contentTypeVersion="15" ma:contentTypeDescription="Create a new document." ma:contentTypeScope="" ma:versionID="7e1cb19db0b754260ed7e124ef81770e">
  <xsd:schema xmlns:xsd="http://www.w3.org/2001/XMLSchema" xmlns:xs="http://www.w3.org/2001/XMLSchema" xmlns:p="http://schemas.microsoft.com/office/2006/metadata/properties" xmlns:ns2="67de1fa5-dd21-40a4-b856-aff45a8ab0b5" xmlns:ns3="f4dfb522-31d4-40d4-8b0a-2180485614fa" targetNamespace="http://schemas.microsoft.com/office/2006/metadata/properties" ma:root="true" ma:fieldsID="4d18ca32a7875318985985a81923956c" ns2:_="" ns3:_="">
    <xsd:import namespace="67de1fa5-dd21-40a4-b856-aff45a8ab0b5"/>
    <xsd:import namespace="f4dfb522-31d4-40d4-8b0a-2180485614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  <xsd:element ref="ns2:Approved_x003f_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e1fa5-dd21-40a4-b856-aff45a8ab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default="0" ma:format="Dropdown" ma:internalName="Approved">
      <xsd:simpleType>
        <xsd:restriction base="dms:Boolean"/>
      </xsd:simpleType>
    </xsd:element>
    <xsd:element name="Approved_x003f_" ma:index="11" nillable="true" ma:displayName="Approved?" ma:format="Dropdown" ma:internalName="Approved_x003f_">
      <xsd:simpleType>
        <xsd:restriction base="dms:Choice">
          <xsd:enumeration value="Yes"/>
          <xsd:enumeration value="No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ccadc41-0677-4f65-ac7c-d8dcad9cb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fb522-31d4-40d4-8b0a-218048561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41f7ca4-31e2-4288-9881-9947788c1c64}" ma:internalName="TaxCatchAll" ma:showField="CatchAllData" ma:web="f4dfb522-31d4-40d4-8b0a-2180485614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67de1fa5-dd21-40a4-b856-aff45a8ab0b5">false</Approved>
    <TaxCatchAll xmlns="f4dfb522-31d4-40d4-8b0a-2180485614fa" xsi:nil="true"/>
    <lcf76f155ced4ddcb4097134ff3c332f xmlns="67de1fa5-dd21-40a4-b856-aff45a8ab0b5">
      <Terms xmlns="http://schemas.microsoft.com/office/infopath/2007/PartnerControls"/>
    </lcf76f155ced4ddcb4097134ff3c332f>
    <Approved_x003f_ xmlns="67de1fa5-dd21-40a4-b856-aff45a8ab0b5" xsi:nil="true"/>
  </documentManagement>
</p:properties>
</file>

<file path=customXml/itemProps1.xml><?xml version="1.0" encoding="utf-8"?>
<ds:datastoreItem xmlns:ds="http://schemas.openxmlformats.org/officeDocument/2006/customXml" ds:itemID="{3A0122B2-94A8-40B6-BCF5-95A49154C045}"/>
</file>

<file path=customXml/itemProps2.xml><?xml version="1.0" encoding="utf-8"?>
<ds:datastoreItem xmlns:ds="http://schemas.openxmlformats.org/officeDocument/2006/customXml" ds:itemID="{A87E1F16-2EA1-41F9-A7AF-B8F4DA65C101}"/>
</file>

<file path=customXml/itemProps3.xml><?xml version="1.0" encoding="utf-8"?>
<ds:datastoreItem xmlns:ds="http://schemas.openxmlformats.org/officeDocument/2006/customXml" ds:itemID="{2FA23E3C-A8A7-426D-8BFC-CE175A2E2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Business Bk Stmt Calculator</vt:lpstr>
      <vt:lpstr>Sheet2</vt:lpstr>
      <vt:lpstr>Deposits Not Included in Estima</vt:lpstr>
      <vt:lpstr>Instructions</vt:lpstr>
      <vt:lpstr>Val</vt:lpstr>
      <vt:lpstr>Covid Special Considerations</vt:lpstr>
      <vt:lpstr>Sheet1</vt:lpstr>
      <vt:lpstr>calcoptions</vt:lpstr>
      <vt:lpstr>IneligibleDP</vt:lpstr>
      <vt:lpstr>'Business Bk Stmt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M. Hart</dc:creator>
  <cp:lastModifiedBy>Lauren Biscamp</cp:lastModifiedBy>
  <cp:lastPrinted>2022-11-18T15:21:13Z</cp:lastPrinted>
  <dcterms:created xsi:type="dcterms:W3CDTF">2019-06-20T15:54:43Z</dcterms:created>
  <dcterms:modified xsi:type="dcterms:W3CDTF">2024-04-18T14:41:32Z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0x0101003F851422F34A5546BE06B1F69C19D441</vt:lpwstr>
  </property>
</Properties>
</file>